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fanet-my.sharepoint.com/personal/dfinn_cifanet_org/Documents/2025/Advocacy/Federal Funding/"/>
    </mc:Choice>
  </mc:AlternateContent>
  <xr:revisionPtr revIDLastSave="107" documentId="8_{9C1A329F-5035-4A50-AC8D-7E106A9A107C}" xr6:coauthVersionLast="47" xr6:coauthVersionMax="47" xr10:uidLastSave="{3689025A-9182-4600-A86D-2A11B2C169BF}"/>
  <bookViews>
    <workbookView xWindow="-110" yWindow="-110" windowWidth="19420" windowHeight="10300" xr2:uid="{00000000-000D-0000-FFFF-FFFF00000000}"/>
  </bookViews>
  <sheets>
    <sheet name="Net Loss - Gain" sheetId="4" r:id="rId1"/>
    <sheet name="Senate Earmark Summary" sheetId="5" r:id="rId2"/>
    <sheet name="Senate Clean Water Earmark" sheetId="6" r:id="rId3"/>
    <sheet name="Senate Drinking Water Earmark" sheetId="7" r:id="rId4"/>
    <sheet name="House Earmark Summary" sheetId="3" r:id="rId5"/>
    <sheet name="House Clean Water Earmarks" sheetId="1" r:id="rId6"/>
    <sheet name="House Drinking Water Earmarks" sheetId="2" r:id="rId7"/>
  </sheets>
  <externalReferences>
    <externalReference r:id="rId8"/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4" l="1"/>
  <c r="I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3" i="4"/>
  <c r="G25" i="4"/>
  <c r="G41" i="4"/>
  <c r="D5" i="4"/>
  <c r="G5" i="4" s="1"/>
  <c r="D6" i="4"/>
  <c r="G6" i="4" s="1"/>
  <c r="D7" i="4"/>
  <c r="G7" i="4" s="1"/>
  <c r="D8" i="4"/>
  <c r="G8" i="4" s="1"/>
  <c r="D9" i="4"/>
  <c r="G9" i="4" s="1"/>
  <c r="D10" i="4"/>
  <c r="G10" i="4" s="1"/>
  <c r="D11" i="4"/>
  <c r="G11" i="4" s="1"/>
  <c r="D12" i="4"/>
  <c r="G12" i="4" s="1"/>
  <c r="D13" i="4"/>
  <c r="G13" i="4" s="1"/>
  <c r="D14" i="4"/>
  <c r="G14" i="4" s="1"/>
  <c r="D15" i="4"/>
  <c r="G15" i="4" s="1"/>
  <c r="D16" i="4"/>
  <c r="G16" i="4" s="1"/>
  <c r="D17" i="4"/>
  <c r="G17" i="4" s="1"/>
  <c r="D18" i="4"/>
  <c r="G18" i="4" s="1"/>
  <c r="D19" i="4"/>
  <c r="G19" i="4" s="1"/>
  <c r="D20" i="4"/>
  <c r="G20" i="4" s="1"/>
  <c r="D21" i="4"/>
  <c r="G21" i="4" s="1"/>
  <c r="D22" i="4"/>
  <c r="G22" i="4" s="1"/>
  <c r="D23" i="4"/>
  <c r="G23" i="4" s="1"/>
  <c r="D24" i="4"/>
  <c r="G24" i="4" s="1"/>
  <c r="D25" i="4"/>
  <c r="D26" i="4"/>
  <c r="G26" i="4" s="1"/>
  <c r="D27" i="4"/>
  <c r="G27" i="4" s="1"/>
  <c r="D28" i="4"/>
  <c r="G28" i="4" s="1"/>
  <c r="D29" i="4"/>
  <c r="G29" i="4" s="1"/>
  <c r="D30" i="4"/>
  <c r="G30" i="4" s="1"/>
  <c r="D31" i="4"/>
  <c r="G31" i="4" s="1"/>
  <c r="D32" i="4"/>
  <c r="G32" i="4" s="1"/>
  <c r="D33" i="4"/>
  <c r="G33" i="4" s="1"/>
  <c r="D34" i="4"/>
  <c r="G34" i="4" s="1"/>
  <c r="D35" i="4"/>
  <c r="G35" i="4" s="1"/>
  <c r="D36" i="4"/>
  <c r="G36" i="4" s="1"/>
  <c r="D37" i="4"/>
  <c r="G37" i="4" s="1"/>
  <c r="D38" i="4"/>
  <c r="G38" i="4" s="1"/>
  <c r="D39" i="4"/>
  <c r="G39" i="4" s="1"/>
  <c r="D40" i="4"/>
  <c r="G40" i="4" s="1"/>
  <c r="D41" i="4"/>
  <c r="D42" i="4"/>
  <c r="G42" i="4" s="1"/>
  <c r="D43" i="4"/>
  <c r="G43" i="4" s="1"/>
  <c r="D44" i="4"/>
  <c r="G44" i="4" s="1"/>
  <c r="D45" i="4"/>
  <c r="G45" i="4" s="1"/>
  <c r="D46" i="4"/>
  <c r="G46" i="4" s="1"/>
  <c r="D47" i="4"/>
  <c r="G47" i="4" s="1"/>
  <c r="D48" i="4"/>
  <c r="G48" i="4" s="1"/>
  <c r="D49" i="4"/>
  <c r="G49" i="4" s="1"/>
  <c r="D50" i="4"/>
  <c r="G50" i="4" s="1"/>
  <c r="D51" i="4"/>
  <c r="G51" i="4" s="1"/>
  <c r="D52" i="4"/>
  <c r="G52" i="4" s="1"/>
  <c r="D53" i="4"/>
  <c r="G53" i="4" s="1"/>
  <c r="D4" i="4"/>
  <c r="G4" i="4" s="1"/>
  <c r="D3" i="4"/>
  <c r="G3" i="4" s="1"/>
  <c r="C12" i="4"/>
  <c r="C11" i="4"/>
  <c r="C10" i="4"/>
  <c r="C6" i="4"/>
  <c r="C47" i="4"/>
  <c r="C48" i="4"/>
  <c r="C49" i="4"/>
  <c r="C50" i="4"/>
  <c r="C51" i="4"/>
  <c r="C52" i="4"/>
  <c r="C53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20" i="4"/>
  <c r="C21" i="4"/>
  <c r="C22" i="4"/>
  <c r="C23" i="4"/>
  <c r="C24" i="4"/>
  <c r="C25" i="4"/>
  <c r="C26" i="4"/>
  <c r="C27" i="4"/>
  <c r="C28" i="4"/>
  <c r="C29" i="4"/>
  <c r="C30" i="4"/>
  <c r="C31" i="4"/>
  <c r="C13" i="4"/>
  <c r="C14" i="4"/>
  <c r="C15" i="4"/>
  <c r="C16" i="4"/>
  <c r="C17" i="4"/>
  <c r="C18" i="4"/>
  <c r="C19" i="4"/>
  <c r="C9" i="4"/>
  <c r="C8" i="4"/>
  <c r="C7" i="4"/>
  <c r="C5" i="4"/>
  <c r="C3" i="4"/>
  <c r="C4" i="4"/>
  <c r="F54" i="4"/>
  <c r="N54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3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4" i="4"/>
  <c r="F5" i="4"/>
  <c r="F6" i="4"/>
  <c r="F7" i="4"/>
  <c r="F8" i="4"/>
  <c r="F9" i="4"/>
  <c r="F3" i="4"/>
  <c r="F157" i="7"/>
  <c r="D157" i="7"/>
  <c r="G156" i="7"/>
  <c r="G152" i="7"/>
  <c r="G142" i="7"/>
  <c r="G135" i="7"/>
  <c r="G132" i="7"/>
  <c r="G130" i="7"/>
  <c r="G127" i="7"/>
  <c r="G126" i="7"/>
  <c r="G112" i="7"/>
  <c r="G106" i="7"/>
  <c r="G104" i="7"/>
  <c r="G95" i="7"/>
  <c r="G94" i="7"/>
  <c r="G86" i="7"/>
  <c r="G79" i="7"/>
  <c r="G73" i="7"/>
  <c r="G72" i="7"/>
  <c r="G67" i="7"/>
  <c r="G56" i="7"/>
  <c r="G54" i="7"/>
  <c r="G50" i="7"/>
  <c r="G47" i="7"/>
  <c r="G45" i="7"/>
  <c r="G43" i="7"/>
  <c r="G33" i="7"/>
  <c r="G31" i="7"/>
  <c r="G27" i="7"/>
  <c r="G26" i="7"/>
  <c r="G23" i="7"/>
  <c r="H2" i="7" s="1"/>
  <c r="G20" i="7"/>
  <c r="G18" i="7"/>
  <c r="G15" i="7"/>
  <c r="G4" i="7"/>
  <c r="I2" i="7"/>
  <c r="F178" i="6"/>
  <c r="D178" i="6"/>
  <c r="G177" i="6"/>
  <c r="I171" i="6"/>
  <c r="H171" i="6"/>
  <c r="G171" i="6"/>
  <c r="G163" i="6"/>
  <c r="G158" i="6"/>
  <c r="G153" i="6"/>
  <c r="G145" i="6"/>
  <c r="G139" i="6"/>
  <c r="G135" i="6"/>
  <c r="G122" i="6"/>
  <c r="G117" i="6"/>
  <c r="G113" i="6"/>
  <c r="G112" i="6"/>
  <c r="G110" i="6"/>
  <c r="G108" i="6"/>
  <c r="G104" i="6"/>
  <c r="G99" i="6"/>
  <c r="G94" i="6"/>
  <c r="G87" i="6"/>
  <c r="G82" i="6"/>
  <c r="G76" i="6"/>
  <c r="I71" i="6"/>
  <c r="H71" i="6"/>
  <c r="G71" i="6"/>
  <c r="G57" i="6"/>
  <c r="G53" i="6"/>
  <c r="G52" i="6"/>
  <c r="G50" i="6"/>
  <c r="G49" i="6"/>
  <c r="G46" i="6"/>
  <c r="G45" i="6"/>
  <c r="G39" i="6"/>
  <c r="G35" i="6"/>
  <c r="G27" i="6"/>
  <c r="G23" i="6"/>
  <c r="H2" i="6" s="1"/>
  <c r="G17" i="6"/>
  <c r="G13" i="6"/>
  <c r="G10" i="6"/>
  <c r="G3" i="6"/>
  <c r="G178" i="6" s="1"/>
  <c r="I2" i="6"/>
  <c r="G52" i="5"/>
  <c r="F52" i="5"/>
  <c r="E51" i="5"/>
  <c r="D51" i="5"/>
  <c r="C51" i="5"/>
  <c r="G51" i="5" s="1"/>
  <c r="B51" i="5"/>
  <c r="F51" i="5" s="1"/>
  <c r="E50" i="5"/>
  <c r="D50" i="5"/>
  <c r="C50" i="5"/>
  <c r="G50" i="5" s="1"/>
  <c r="B50" i="5"/>
  <c r="F50" i="5" s="1"/>
  <c r="E49" i="5"/>
  <c r="D49" i="5"/>
  <c r="C49" i="5"/>
  <c r="G49" i="5" s="1"/>
  <c r="B49" i="5"/>
  <c r="F49" i="5" s="1"/>
  <c r="E48" i="5"/>
  <c r="D48" i="5"/>
  <c r="C48" i="5"/>
  <c r="G48" i="5" s="1"/>
  <c r="B48" i="5"/>
  <c r="F48" i="5" s="1"/>
  <c r="E47" i="5"/>
  <c r="D47" i="5"/>
  <c r="C47" i="5"/>
  <c r="G47" i="5" s="1"/>
  <c r="B47" i="5"/>
  <c r="F47" i="5" s="1"/>
  <c r="G46" i="5"/>
  <c r="F46" i="5"/>
  <c r="G45" i="5"/>
  <c r="F45" i="5"/>
  <c r="G44" i="5"/>
  <c r="F44" i="5"/>
  <c r="G43" i="5"/>
  <c r="F43" i="5"/>
  <c r="E42" i="5"/>
  <c r="D42" i="5"/>
  <c r="C42" i="5"/>
  <c r="G42" i="5" s="1"/>
  <c r="B42" i="5"/>
  <c r="F42" i="5" s="1"/>
  <c r="E41" i="5"/>
  <c r="D41" i="5"/>
  <c r="C41" i="5"/>
  <c r="G41" i="5" s="1"/>
  <c r="B41" i="5"/>
  <c r="F41" i="5" s="1"/>
  <c r="G40" i="5"/>
  <c r="F40" i="5"/>
  <c r="E39" i="5"/>
  <c r="D39" i="5"/>
  <c r="C39" i="5"/>
  <c r="G39" i="5" s="1"/>
  <c r="B39" i="5"/>
  <c r="F39" i="5" s="1"/>
  <c r="E38" i="5"/>
  <c r="D38" i="5"/>
  <c r="C38" i="5"/>
  <c r="G38" i="5" s="1"/>
  <c r="B38" i="5"/>
  <c r="F38" i="5" s="1"/>
  <c r="E37" i="5"/>
  <c r="G37" i="5" s="1"/>
  <c r="D37" i="5"/>
  <c r="F37" i="5" s="1"/>
  <c r="E36" i="5"/>
  <c r="D36" i="5"/>
  <c r="C36" i="5"/>
  <c r="G36" i="5" s="1"/>
  <c r="B36" i="5"/>
  <c r="F36" i="5" s="1"/>
  <c r="G35" i="5"/>
  <c r="F35" i="5"/>
  <c r="E34" i="5"/>
  <c r="G34" i="5" s="1"/>
  <c r="D34" i="5"/>
  <c r="F34" i="5" s="1"/>
  <c r="E33" i="5"/>
  <c r="D33" i="5"/>
  <c r="C33" i="5"/>
  <c r="G33" i="5" s="1"/>
  <c r="B33" i="5"/>
  <c r="F33" i="5" s="1"/>
  <c r="E32" i="5"/>
  <c r="D32" i="5"/>
  <c r="C32" i="5"/>
  <c r="G32" i="5" s="1"/>
  <c r="B32" i="5"/>
  <c r="F32" i="5" s="1"/>
  <c r="E31" i="5"/>
  <c r="D31" i="5"/>
  <c r="C31" i="5"/>
  <c r="G31" i="5" s="1"/>
  <c r="B31" i="5"/>
  <c r="F31" i="5" s="1"/>
  <c r="G30" i="5"/>
  <c r="F30" i="5"/>
  <c r="E29" i="5"/>
  <c r="D29" i="5"/>
  <c r="D53" i="5" s="1"/>
  <c r="C29" i="5"/>
  <c r="G29" i="5" s="1"/>
  <c r="B29" i="5"/>
  <c r="F29" i="5" s="1"/>
  <c r="E28" i="5"/>
  <c r="D28" i="5"/>
  <c r="C28" i="5"/>
  <c r="G28" i="5" s="1"/>
  <c r="B28" i="5"/>
  <c r="F28" i="5" s="1"/>
  <c r="G27" i="5"/>
  <c r="G26" i="5"/>
  <c r="F26" i="5"/>
  <c r="G25" i="5"/>
  <c r="C25" i="5"/>
  <c r="B25" i="5"/>
  <c r="F25" i="5" s="1"/>
  <c r="G24" i="5"/>
  <c r="C24" i="5"/>
  <c r="B24" i="5"/>
  <c r="F24" i="5" s="1"/>
  <c r="E23" i="5"/>
  <c r="D23" i="5"/>
  <c r="C23" i="5"/>
  <c r="G23" i="5" s="1"/>
  <c r="B23" i="5"/>
  <c r="F23" i="5" s="1"/>
  <c r="F22" i="5"/>
  <c r="C22" i="5"/>
  <c r="G22" i="5" s="1"/>
  <c r="B22" i="5"/>
  <c r="E21" i="5"/>
  <c r="D21" i="5"/>
  <c r="C21" i="5"/>
  <c r="G21" i="5" s="1"/>
  <c r="B21" i="5"/>
  <c r="F21" i="5" s="1"/>
  <c r="E20" i="5"/>
  <c r="D20" i="5"/>
  <c r="C20" i="5"/>
  <c r="G20" i="5" s="1"/>
  <c r="B20" i="5"/>
  <c r="F20" i="5" s="1"/>
  <c r="F19" i="5"/>
  <c r="C19" i="5"/>
  <c r="G19" i="5" s="1"/>
  <c r="B19" i="5"/>
  <c r="E18" i="5"/>
  <c r="D18" i="5"/>
  <c r="C18" i="5"/>
  <c r="G18" i="5" s="1"/>
  <c r="B18" i="5"/>
  <c r="F18" i="5" s="1"/>
  <c r="E17" i="5"/>
  <c r="D17" i="5"/>
  <c r="C17" i="5"/>
  <c r="G17" i="5" s="1"/>
  <c r="B17" i="5"/>
  <c r="F17" i="5" s="1"/>
  <c r="G16" i="5"/>
  <c r="F16" i="5"/>
  <c r="E15" i="5"/>
  <c r="D15" i="5"/>
  <c r="C15" i="5"/>
  <c r="G15" i="5" s="1"/>
  <c r="B15" i="5"/>
  <c r="F15" i="5" s="1"/>
  <c r="E14" i="5"/>
  <c r="D14" i="5"/>
  <c r="C14" i="5"/>
  <c r="G14" i="5" s="1"/>
  <c r="B14" i="5"/>
  <c r="F14" i="5" s="1"/>
  <c r="G13" i="5"/>
  <c r="F13" i="5"/>
  <c r="E12" i="5"/>
  <c r="D12" i="5"/>
  <c r="C12" i="5"/>
  <c r="G12" i="5" s="1"/>
  <c r="B12" i="5"/>
  <c r="F12" i="5" s="1"/>
  <c r="E11" i="5"/>
  <c r="D11" i="5"/>
  <c r="C11" i="5"/>
  <c r="G11" i="5" s="1"/>
  <c r="B11" i="5"/>
  <c r="F11" i="5" s="1"/>
  <c r="G10" i="5"/>
  <c r="F10" i="5"/>
  <c r="G9" i="5"/>
  <c r="C9" i="5"/>
  <c r="B9" i="5"/>
  <c r="F9" i="5" s="1"/>
  <c r="E8" i="5"/>
  <c r="D8" i="5"/>
  <c r="C8" i="5"/>
  <c r="G8" i="5" s="1"/>
  <c r="B8" i="5"/>
  <c r="F8" i="5" s="1"/>
  <c r="E7" i="5"/>
  <c r="D7" i="5"/>
  <c r="C7" i="5"/>
  <c r="G7" i="5" s="1"/>
  <c r="B7" i="5"/>
  <c r="F7" i="5" s="1"/>
  <c r="E6" i="5"/>
  <c r="D6" i="5"/>
  <c r="C6" i="5"/>
  <c r="G6" i="5" s="1"/>
  <c r="B6" i="5"/>
  <c r="F6" i="5" s="1"/>
  <c r="E5" i="5"/>
  <c r="D5" i="5"/>
  <c r="C5" i="5"/>
  <c r="G5" i="5" s="1"/>
  <c r="B5" i="5"/>
  <c r="F5" i="5" s="1"/>
  <c r="E4" i="5"/>
  <c r="D4" i="5"/>
  <c r="C4" i="5"/>
  <c r="G4" i="5" s="1"/>
  <c r="B4" i="5"/>
  <c r="F4" i="5" s="1"/>
  <c r="E3" i="5"/>
  <c r="E53" i="5" s="1"/>
  <c r="D3" i="5"/>
  <c r="C3" i="5"/>
  <c r="G3" i="5" s="1"/>
  <c r="B3" i="5"/>
  <c r="B53" i="5" s="1"/>
  <c r="F53" i="5" s="1"/>
  <c r="E2" i="5"/>
  <c r="D2" i="5"/>
  <c r="C2" i="5"/>
  <c r="C53" i="5" s="1"/>
  <c r="B2" i="5"/>
  <c r="F2" i="5" s="1"/>
  <c r="D54" i="4" l="1"/>
  <c r="G2" i="5"/>
  <c r="G53" i="5" s="1"/>
  <c r="F3" i="5"/>
  <c r="G53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4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3" i="4"/>
  <c r="E3" i="4"/>
  <c r="E54" i="4" s="1"/>
  <c r="B54" i="4"/>
  <c r="H48" i="4"/>
  <c r="H47" i="4"/>
  <c r="H46" i="4"/>
  <c r="H43" i="4"/>
  <c r="H42" i="4"/>
  <c r="H50" i="4"/>
  <c r="H51" i="4"/>
  <c r="H53" i="4" l="1"/>
  <c r="H45" i="4"/>
  <c r="H52" i="4"/>
  <c r="H41" i="4"/>
  <c r="H49" i="4"/>
  <c r="H44" i="4"/>
  <c r="M54" i="4"/>
  <c r="K54" i="4" l="1"/>
  <c r="H21" i="4" l="1"/>
  <c r="H4" i="4"/>
  <c r="H40" i="4"/>
  <c r="H35" i="4"/>
  <c r="H37" i="4"/>
  <c r="H6" i="4"/>
  <c r="H33" i="4"/>
  <c r="H10" i="4"/>
  <c r="H31" i="4"/>
  <c r="H13" i="4"/>
  <c r="H27" i="4"/>
  <c r="H29" i="4"/>
  <c r="H34" i="4"/>
  <c r="H26" i="4"/>
  <c r="H14" i="4"/>
  <c r="H7" i="4"/>
  <c r="H18" i="4"/>
  <c r="H12" i="4"/>
  <c r="H38" i="4"/>
  <c r="H19" i="4"/>
  <c r="H39" i="4"/>
  <c r="H22" i="4"/>
  <c r="H15" i="4"/>
  <c r="H8" i="4"/>
  <c r="H20" i="4"/>
  <c r="H9" i="4"/>
  <c r="H30" i="4"/>
  <c r="H23" i="4"/>
  <c r="H16" i="4"/>
  <c r="H11" i="4"/>
  <c r="H28" i="4"/>
  <c r="H5" i="4"/>
  <c r="H17" i="4"/>
  <c r="H24" i="4"/>
  <c r="H36" i="4"/>
  <c r="H25" i="4"/>
  <c r="H32" i="4"/>
  <c r="J65" i="4" l="1"/>
  <c r="J54" i="4"/>
  <c r="C54" i="4" l="1"/>
  <c r="E52" i="3"/>
  <c r="E51" i="3"/>
  <c r="E50" i="3"/>
  <c r="E49" i="3"/>
  <c r="E48" i="3"/>
  <c r="E46" i="3"/>
  <c r="E41" i="3"/>
  <c r="E42" i="3"/>
  <c r="E44" i="3"/>
  <c r="E45" i="3"/>
  <c r="E39" i="3"/>
  <c r="E38" i="3"/>
  <c r="E37" i="3"/>
  <c r="E36" i="3"/>
  <c r="E34" i="3"/>
  <c r="E33" i="3"/>
  <c r="E32" i="3"/>
  <c r="E31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8" i="3"/>
  <c r="E7" i="3"/>
  <c r="E6" i="3"/>
  <c r="E4" i="3"/>
  <c r="F3" i="3"/>
  <c r="E2" i="3"/>
  <c r="D53" i="3"/>
  <c r="D41" i="3"/>
  <c r="D42" i="3"/>
  <c r="D52" i="3"/>
  <c r="D51" i="3"/>
  <c r="D50" i="3"/>
  <c r="D48" i="3"/>
  <c r="D49" i="3"/>
  <c r="D46" i="3"/>
  <c r="D45" i="3"/>
  <c r="D44" i="3"/>
  <c r="D39" i="3"/>
  <c r="D38" i="3"/>
  <c r="D37" i="3"/>
  <c r="D36" i="3"/>
  <c r="D34" i="3"/>
  <c r="D33" i="3"/>
  <c r="D32" i="3"/>
  <c r="D31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F13" i="3" s="1"/>
  <c r="D12" i="3"/>
  <c r="D11" i="3"/>
  <c r="D10" i="3"/>
  <c r="D8" i="3"/>
  <c r="D7" i="3"/>
  <c r="D6" i="3"/>
  <c r="F6" i="3" s="1"/>
  <c r="D4" i="3"/>
  <c r="D2" i="3"/>
  <c r="G407" i="2"/>
  <c r="F135" i="2"/>
  <c r="B52" i="3"/>
  <c r="B51" i="3"/>
  <c r="B50" i="3"/>
  <c r="B49" i="3"/>
  <c r="B48" i="3"/>
  <c r="B47" i="3"/>
  <c r="B46" i="3"/>
  <c r="B45" i="3"/>
  <c r="B44" i="3"/>
  <c r="F44" i="3" s="1"/>
  <c r="B40" i="3"/>
  <c r="B42" i="3"/>
  <c r="B41" i="3"/>
  <c r="B39" i="3"/>
  <c r="B38" i="3"/>
  <c r="B37" i="3"/>
  <c r="B36" i="3"/>
  <c r="B34" i="3"/>
  <c r="B33" i="3"/>
  <c r="B32" i="3"/>
  <c r="F32" i="3" s="1"/>
  <c r="B31" i="3"/>
  <c r="B30" i="3"/>
  <c r="F30" i="3" s="1"/>
  <c r="B29" i="3"/>
  <c r="B28" i="3"/>
  <c r="B26" i="3"/>
  <c r="F26" i="3" s="1"/>
  <c r="B25" i="3"/>
  <c r="B24" i="3"/>
  <c r="B23" i="3"/>
  <c r="B22" i="3"/>
  <c r="B21" i="3"/>
  <c r="B20" i="3"/>
  <c r="C22" i="3"/>
  <c r="C21" i="3"/>
  <c r="C20" i="3"/>
  <c r="C19" i="3"/>
  <c r="B19" i="3"/>
  <c r="B18" i="3"/>
  <c r="B17" i="3"/>
  <c r="B16" i="3"/>
  <c r="B15" i="3"/>
  <c r="B14" i="3"/>
  <c r="B12" i="3"/>
  <c r="B11" i="3"/>
  <c r="B10" i="3"/>
  <c r="B9" i="3"/>
  <c r="F9" i="3" s="1"/>
  <c r="B8" i="3"/>
  <c r="B7" i="3"/>
  <c r="B6" i="3"/>
  <c r="B5" i="3"/>
  <c r="F5" i="3" s="1"/>
  <c r="G492" i="1"/>
  <c r="B4" i="3"/>
  <c r="B2" i="3"/>
  <c r="F488" i="1"/>
  <c r="C50" i="3" s="1"/>
  <c r="F482" i="1"/>
  <c r="C49" i="3" s="1"/>
  <c r="F469" i="1"/>
  <c r="C48" i="3" s="1"/>
  <c r="F454" i="1"/>
  <c r="C47" i="3" s="1"/>
  <c r="F451" i="1"/>
  <c r="C46" i="3" s="1"/>
  <c r="F447" i="1"/>
  <c r="C45" i="3" s="1"/>
  <c r="F422" i="1"/>
  <c r="C44" i="3" s="1"/>
  <c r="F419" i="1"/>
  <c r="C42" i="3" s="1"/>
  <c r="F417" i="1"/>
  <c r="C41" i="3" s="1"/>
  <c r="F410" i="1"/>
  <c r="F390" i="1"/>
  <c r="C38" i="3" s="1"/>
  <c r="F383" i="1"/>
  <c r="C37" i="3" s="1"/>
  <c r="F377" i="1"/>
  <c r="C36" i="3" s="1"/>
  <c r="F360" i="1"/>
  <c r="C34" i="3" s="1"/>
  <c r="F347" i="1"/>
  <c r="C33" i="3" s="1"/>
  <c r="F309" i="1"/>
  <c r="C32" i="3" s="1"/>
  <c r="F304" i="1"/>
  <c r="C31" i="3" s="1"/>
  <c r="F279" i="1"/>
  <c r="C30" i="3" s="1"/>
  <c r="F276" i="1"/>
  <c r="C29" i="3" s="1"/>
  <c r="F271" i="1"/>
  <c r="C28" i="3" s="1"/>
  <c r="F260" i="1"/>
  <c r="C24" i="3" s="1"/>
  <c r="F242" i="1"/>
  <c r="C23" i="3" s="1"/>
  <c r="F189" i="1"/>
  <c r="F197" i="1"/>
  <c r="F216" i="1"/>
  <c r="F184" i="1"/>
  <c r="F180" i="1"/>
  <c r="C18" i="3" s="1"/>
  <c r="F169" i="1"/>
  <c r="C17" i="3" s="1"/>
  <c r="F166" i="1"/>
  <c r="C16" i="3" s="1"/>
  <c r="F161" i="1"/>
  <c r="C14" i="3" s="1"/>
  <c r="F132" i="1"/>
  <c r="C11" i="3" s="1"/>
  <c r="F72" i="1"/>
  <c r="C9" i="3" s="1"/>
  <c r="F70" i="1"/>
  <c r="C8" i="3" s="1"/>
  <c r="F63" i="1"/>
  <c r="C7" i="3" s="1"/>
  <c r="F57" i="1"/>
  <c r="C6" i="3" s="1"/>
  <c r="F11" i="1"/>
  <c r="C5" i="3" s="1"/>
  <c r="C39" i="3"/>
  <c r="G3" i="3"/>
  <c r="F406" i="2"/>
  <c r="F402" i="2"/>
  <c r="F404" i="2"/>
  <c r="F401" i="2"/>
  <c r="F388" i="2"/>
  <c r="F377" i="2"/>
  <c r="F370" i="2"/>
  <c r="F352" i="2"/>
  <c r="F344" i="2"/>
  <c r="F343" i="2"/>
  <c r="F342" i="2"/>
  <c r="F333" i="2"/>
  <c r="F329" i="2"/>
  <c r="F324" i="2"/>
  <c r="F299" i="2"/>
  <c r="F242" i="2"/>
  <c r="F260" i="2"/>
  <c r="F257" i="2"/>
  <c r="F235" i="2"/>
  <c r="F308" i="2"/>
  <c r="F230" i="2"/>
  <c r="F227" i="2"/>
  <c r="F228" i="2"/>
  <c r="F224" i="2"/>
  <c r="F196" i="2"/>
  <c r="F148" i="2"/>
  <c r="F153" i="2"/>
  <c r="F171" i="2"/>
  <c r="F147" i="2"/>
  <c r="F144" i="2"/>
  <c r="F136" i="2"/>
  <c r="F134" i="2"/>
  <c r="F131" i="2"/>
  <c r="F98" i="2"/>
  <c r="F95" i="2"/>
  <c r="F92" i="2"/>
  <c r="F74" i="2"/>
  <c r="F52" i="2"/>
  <c r="F50" i="2"/>
  <c r="F10" i="2"/>
  <c r="F45" i="2"/>
  <c r="F4" i="2"/>
  <c r="F407" i="2" s="1"/>
  <c r="F489" i="1"/>
  <c r="C51" i="3" s="1"/>
  <c r="F263" i="1"/>
  <c r="C25" i="3" s="1"/>
  <c r="F264" i="1"/>
  <c r="C26" i="3" s="1"/>
  <c r="F133" i="1"/>
  <c r="C12" i="3" s="1"/>
  <c r="F117" i="1"/>
  <c r="C10" i="3" s="1"/>
  <c r="F13" i="1"/>
  <c r="C4" i="3" s="1"/>
  <c r="F163" i="1"/>
  <c r="C15" i="3" s="1"/>
  <c r="F412" i="1"/>
  <c r="C40" i="3" s="1"/>
  <c r="F491" i="1"/>
  <c r="C52" i="3" s="1"/>
  <c r="F3" i="1"/>
  <c r="C2" i="3" s="1"/>
  <c r="F43" i="3"/>
  <c r="F35" i="3"/>
  <c r="H3" i="4" l="1"/>
  <c r="G54" i="4"/>
  <c r="E53" i="3"/>
  <c r="G2" i="3"/>
  <c r="F52" i="3"/>
  <c r="F51" i="3"/>
  <c r="F50" i="3"/>
  <c r="F49" i="3"/>
  <c r="F48" i="3"/>
  <c r="F47" i="3"/>
  <c r="F46" i="3"/>
  <c r="F45" i="3"/>
  <c r="F42" i="3"/>
  <c r="F41" i="3"/>
  <c r="F40" i="3"/>
  <c r="F39" i="3"/>
  <c r="F38" i="3"/>
  <c r="F37" i="3"/>
  <c r="F36" i="3"/>
  <c r="F34" i="3"/>
  <c r="F33" i="3"/>
  <c r="F31" i="3"/>
  <c r="F29" i="3"/>
  <c r="F28" i="3"/>
  <c r="F25" i="3"/>
  <c r="F24" i="3"/>
  <c r="F23" i="3"/>
  <c r="F22" i="3"/>
  <c r="F21" i="3"/>
  <c r="F20" i="3"/>
  <c r="F19" i="3"/>
  <c r="F18" i="3"/>
  <c r="F17" i="3"/>
  <c r="F16" i="3"/>
  <c r="F15" i="3"/>
  <c r="F14" i="3"/>
  <c r="F12" i="3"/>
  <c r="F11" i="3"/>
  <c r="F10" i="3"/>
  <c r="F8" i="3"/>
  <c r="F7" i="3"/>
  <c r="F4" i="3"/>
  <c r="F2" i="3"/>
  <c r="B53" i="3"/>
  <c r="C53" i="3"/>
  <c r="F492" i="1"/>
  <c r="F53" i="3" l="1"/>
  <c r="D407" i="2"/>
  <c r="D492" i="1"/>
  <c r="L6" i="4" l="1"/>
  <c r="O6" i="4" s="1"/>
  <c r="P6" i="4" s="1"/>
  <c r="R6" i="4" s="1"/>
  <c r="L33" i="4"/>
  <c r="O33" i="4" s="1"/>
  <c r="P33" i="4" s="1"/>
  <c r="R33" i="4" s="1"/>
  <c r="L23" i="4"/>
  <c r="O23" i="4" s="1"/>
  <c r="P23" i="4" s="1"/>
  <c r="R23" i="4" s="1"/>
  <c r="L39" i="4"/>
  <c r="O39" i="4" s="1"/>
  <c r="P39" i="4" s="1"/>
  <c r="R39" i="4" s="1"/>
  <c r="L18" i="4"/>
  <c r="O18" i="4" s="1"/>
  <c r="P18" i="4" s="1"/>
  <c r="R18" i="4" s="1"/>
  <c r="L45" i="4"/>
  <c r="O45" i="4" s="1"/>
  <c r="P45" i="4" s="1"/>
  <c r="R45" i="4" s="1"/>
  <c r="L7" i="4"/>
  <c r="O7" i="4" s="1"/>
  <c r="P7" i="4" s="1"/>
  <c r="R7" i="4" s="1"/>
  <c r="L50" i="4"/>
  <c r="O50" i="4" s="1"/>
  <c r="P50" i="4" s="1"/>
  <c r="R50" i="4" s="1"/>
  <c r="L34" i="4"/>
  <c r="O34" i="4" s="1"/>
  <c r="P34" i="4" s="1"/>
  <c r="R34" i="4" s="1"/>
  <c r="L8" i="4"/>
  <c r="O8" i="4" s="1"/>
  <c r="P8" i="4" s="1"/>
  <c r="R8" i="4" s="1"/>
  <c r="L19" i="4"/>
  <c r="O19" i="4" s="1"/>
  <c r="P19" i="4" s="1"/>
  <c r="R19" i="4" s="1"/>
  <c r="L24" i="4"/>
  <c r="O24" i="4" s="1"/>
  <c r="P24" i="4" s="1"/>
  <c r="R24" i="4" s="1"/>
  <c r="L35" i="4"/>
  <c r="O35" i="4" s="1"/>
  <c r="P35" i="4" s="1"/>
  <c r="R35" i="4" s="1"/>
  <c r="L40" i="4"/>
  <c r="O40" i="4" s="1"/>
  <c r="P40" i="4" s="1"/>
  <c r="R40" i="4" s="1"/>
  <c r="L51" i="4"/>
  <c r="O51" i="4" s="1"/>
  <c r="P51" i="4" s="1"/>
  <c r="R51" i="4" s="1"/>
  <c r="L27" i="4"/>
  <c r="O27" i="4" s="1"/>
  <c r="P27" i="4" s="1"/>
  <c r="R27" i="4" s="1"/>
  <c r="L38" i="4"/>
  <c r="O38" i="4" s="1"/>
  <c r="P38" i="4" s="1"/>
  <c r="R38" i="4" s="1"/>
  <c r="L9" i="4"/>
  <c r="O9" i="4" s="1"/>
  <c r="P9" i="4" s="1"/>
  <c r="R9" i="4" s="1"/>
  <c r="L14" i="4"/>
  <c r="O14" i="4" s="1"/>
  <c r="P14" i="4" s="1"/>
  <c r="R14" i="4" s="1"/>
  <c r="L25" i="4"/>
  <c r="O25" i="4" s="1"/>
  <c r="P25" i="4" s="1"/>
  <c r="R25" i="4" s="1"/>
  <c r="L30" i="4"/>
  <c r="O30" i="4" s="1"/>
  <c r="P30" i="4" s="1"/>
  <c r="R30" i="4" s="1"/>
  <c r="L41" i="4"/>
  <c r="O41" i="4" s="1"/>
  <c r="P41" i="4" s="1"/>
  <c r="R41" i="4" s="1"/>
  <c r="L46" i="4"/>
  <c r="O46" i="4" s="1"/>
  <c r="P46" i="4" s="1"/>
  <c r="R46" i="4" s="1"/>
  <c r="L16" i="4"/>
  <c r="O16" i="4" s="1"/>
  <c r="P16" i="4" s="1"/>
  <c r="R16" i="4" s="1"/>
  <c r="L22" i="4"/>
  <c r="O22" i="4" s="1"/>
  <c r="P22" i="4" s="1"/>
  <c r="R22" i="4" s="1"/>
  <c r="L29" i="4"/>
  <c r="O29" i="4" s="1"/>
  <c r="P29" i="4" s="1"/>
  <c r="R29" i="4" s="1"/>
  <c r="L4" i="4"/>
  <c r="O4" i="4" s="1"/>
  <c r="P4" i="4" s="1"/>
  <c r="R4" i="4" s="1"/>
  <c r="L15" i="4"/>
  <c r="O15" i="4" s="1"/>
  <c r="P15" i="4" s="1"/>
  <c r="R15" i="4" s="1"/>
  <c r="L20" i="4"/>
  <c r="O20" i="4" s="1"/>
  <c r="P20" i="4" s="1"/>
  <c r="R20" i="4" s="1"/>
  <c r="L31" i="4"/>
  <c r="O31" i="4" s="1"/>
  <c r="P31" i="4" s="1"/>
  <c r="R31" i="4" s="1"/>
  <c r="L36" i="4"/>
  <c r="O36" i="4" s="1"/>
  <c r="P36" i="4" s="1"/>
  <c r="R36" i="4" s="1"/>
  <c r="L47" i="4"/>
  <c r="O47" i="4" s="1"/>
  <c r="P47" i="4" s="1"/>
  <c r="R47" i="4" s="1"/>
  <c r="L52" i="4"/>
  <c r="O52" i="4" s="1"/>
  <c r="P52" i="4" s="1"/>
  <c r="R52" i="4" s="1"/>
  <c r="L43" i="4"/>
  <c r="O43" i="4" s="1"/>
  <c r="P43" i="4" s="1"/>
  <c r="R43" i="4" s="1"/>
  <c r="L17" i="4"/>
  <c r="O17" i="4" s="1"/>
  <c r="P17" i="4" s="1"/>
  <c r="R17" i="4" s="1"/>
  <c r="L28" i="4"/>
  <c r="O28" i="4" s="1"/>
  <c r="P28" i="4" s="1"/>
  <c r="R28" i="4" s="1"/>
  <c r="L5" i="4"/>
  <c r="O5" i="4" s="1"/>
  <c r="P5" i="4" s="1"/>
  <c r="R5" i="4" s="1"/>
  <c r="L10" i="4"/>
  <c r="O10" i="4" s="1"/>
  <c r="P10" i="4" s="1"/>
  <c r="R10" i="4" s="1"/>
  <c r="L21" i="4"/>
  <c r="O21" i="4" s="1"/>
  <c r="P21" i="4" s="1"/>
  <c r="R21" i="4" s="1"/>
  <c r="L26" i="4"/>
  <c r="O26" i="4" s="1"/>
  <c r="P26" i="4" s="1"/>
  <c r="R26" i="4" s="1"/>
  <c r="L37" i="4"/>
  <c r="O37" i="4" s="1"/>
  <c r="P37" i="4" s="1"/>
  <c r="R37" i="4" s="1"/>
  <c r="L42" i="4"/>
  <c r="O42" i="4" s="1"/>
  <c r="P42" i="4" s="1"/>
  <c r="R42" i="4" s="1"/>
  <c r="L53" i="4"/>
  <c r="O53" i="4" s="1"/>
  <c r="P53" i="4" s="1"/>
  <c r="R53" i="4" s="1"/>
  <c r="L11" i="4"/>
  <c r="O11" i="4" s="1"/>
  <c r="P11" i="4" s="1"/>
  <c r="R11" i="4" s="1"/>
  <c r="L32" i="4"/>
  <c r="O32" i="4" s="1"/>
  <c r="P32" i="4" s="1"/>
  <c r="R32" i="4" s="1"/>
  <c r="L48" i="4"/>
  <c r="O48" i="4" s="1"/>
  <c r="P48" i="4" s="1"/>
  <c r="R48" i="4" s="1"/>
  <c r="L49" i="4"/>
  <c r="O49" i="4" s="1"/>
  <c r="P49" i="4" s="1"/>
  <c r="R49" i="4" s="1"/>
  <c r="L12" i="4"/>
  <c r="O12" i="4" s="1"/>
  <c r="P12" i="4" s="1"/>
  <c r="R12" i="4" s="1"/>
  <c r="L44" i="4"/>
  <c r="O44" i="4" s="1"/>
  <c r="P44" i="4" s="1"/>
  <c r="R44" i="4" s="1"/>
  <c r="L13" i="4"/>
  <c r="O13" i="4" s="1"/>
  <c r="P13" i="4" s="1"/>
  <c r="R13" i="4" s="1"/>
  <c r="L3" i="4" l="1"/>
  <c r="O3" i="4" l="1"/>
  <c r="L54" i="4"/>
  <c r="P3" i="4" l="1"/>
  <c r="R3" i="4" s="1"/>
  <c r="O54" i="4"/>
</calcChain>
</file>

<file path=xl/sharedStrings.xml><?xml version="1.0" encoding="utf-8"?>
<sst xmlns="http://schemas.openxmlformats.org/spreadsheetml/2006/main" count="5127" uniqueCount="1667">
  <si>
    <t>Clean Water State Revolving Fund</t>
  </si>
  <si>
    <t>State</t>
  </si>
  <si>
    <t>Project Recipient and Name</t>
  </si>
  <si>
    <t>Amount</t>
  </si>
  <si>
    <t>Requestor</t>
  </si>
  <si>
    <t>City of Guntersville for Sanitary Sewer Improvements</t>
  </si>
  <si>
    <t>Aderholt</t>
  </si>
  <si>
    <t>City of Northport for Wastewater Treatment Improvements</t>
  </si>
  <si>
    <t>City of Fontana for Cypress Storm Drain System Project</t>
  </si>
  <si>
    <t>Aguilar</t>
  </si>
  <si>
    <t>San Bernardino County for Bloomington Septic Conversion Project, Phase 1</t>
  </si>
  <si>
    <t>Town of Middletown for Sewer System Reconfiguration</t>
  </si>
  <si>
    <t>Amo</t>
  </si>
  <si>
    <t>Town of North Providence for Sewer Lining Project</t>
  </si>
  <si>
    <t>Town of Warren for Wood Street Pump Station Resiliency Project</t>
  </si>
  <si>
    <t>Lyon County for Sewer Rehabilitation Project</t>
  </si>
  <si>
    <t>Amodei</t>
  </si>
  <si>
    <t>City of Attleboro for Sewer System Rehabilitation Project of Sub- area 13</t>
  </si>
  <si>
    <t>Auchincloss</t>
  </si>
  <si>
    <t>City of Newton for Albemarle Stormwater System Project</t>
  </si>
  <si>
    <t>Town of Needham for Stormwater Management Project</t>
  </si>
  <si>
    <t>Town of Swansea for Route 6 Corridor Sewer Collection Project</t>
  </si>
  <si>
    <t>City of Beaumont for Wastewater Interceptor Rehabilitation</t>
  </si>
  <si>
    <t>Babin</t>
  </si>
  <si>
    <t>Sarpy County for Sewer Extension Project</t>
  </si>
  <si>
    <t>Bacon</t>
  </si>
  <si>
    <t>Muskingum County for Waterline Expansion Project</t>
  </si>
  <si>
    <t>Balderson</t>
  </si>
  <si>
    <t>Perry County for Sewer System Expansion Project</t>
  </si>
  <si>
    <t>Tuscarawas County for Water System Improvements</t>
  </si>
  <si>
    <t>Village of Junction City for Wastewater Treatment Plant Upgrades</t>
  </si>
  <si>
    <t>City of Barre for Wastewater Treatment Plant Digesters Replacement</t>
  </si>
  <si>
    <t>Balint</t>
  </si>
  <si>
    <t>City of Burlington for South End Wastewater Storage Project</t>
  </si>
  <si>
    <t>Town of Highgate for Wastewater Discharge System Construction</t>
  </si>
  <si>
    <t>Bourbon County for Water Tank Project</t>
  </si>
  <si>
    <t>Barr</t>
  </si>
  <si>
    <t>City of Lancaster for Sanitary Sewer Extension Project</t>
  </si>
  <si>
    <t>Clark County for Sanitary Sewer Improvements</t>
  </si>
  <si>
    <t>Winchester Municipal Utilities for Sanitary Sewer Project</t>
  </si>
  <si>
    <t>City for Escanaba for Water Infrastructure Improvement Project</t>
  </si>
  <si>
    <t>Bergman</t>
  </si>
  <si>
    <t>Gerrish Lyon Utility Authority for Wastewater System Improvements</t>
  </si>
  <si>
    <t>Village of Beulah for Wastewater Treatment Improvements</t>
  </si>
  <si>
    <t>City of Alexandria for Bellefonte Ave. Storm Drain Improvements</t>
  </si>
  <si>
    <t>Beyer</t>
  </si>
  <si>
    <t>City of Falls Church for Cavalier Trail Park Sewage Flow Equalization Basin</t>
  </si>
  <si>
    <t>Bethany-Warr Acres Public Works Authority for Wastewater Treatment Plant Improvements</t>
  </si>
  <si>
    <t>Bice</t>
  </si>
  <si>
    <t>City of Wewoka for Water Treatment Plant Facility Project</t>
  </si>
  <si>
    <t>City of Yukon for Belt Press Process Replacement Project</t>
  </si>
  <si>
    <t>Citrus County for Lift Station Improvements</t>
  </si>
  <si>
    <t>Bilirakis</t>
  </si>
  <si>
    <t>City of Brooksville for Wastewater Treatment Improvement Project</t>
  </si>
  <si>
    <t>City of Crystal River for Wastewater Treatment Plant Rehabilitation</t>
  </si>
  <si>
    <t>Hernando County for Centralized Sewer Transition Project</t>
  </si>
  <si>
    <t>City of Estacada for Wastewater Treatment Plant Build</t>
  </si>
  <si>
    <t>Blumenauer</t>
  </si>
  <si>
    <t>City of Milford for 4th Street Flood Project</t>
  </si>
  <si>
    <t>Blunt Rochester</t>
  </si>
  <si>
    <t>City of Seaford for Wastewater Treatment Facility Upgrade and Expansion</t>
  </si>
  <si>
    <t>Pueblo County for Stormwater Infrastructure Improvement</t>
  </si>
  <si>
    <t>Boebert</t>
  </si>
  <si>
    <t>Town of New Caste for Sewer Line Replacement</t>
  </si>
  <si>
    <t>City of Carbondale for Wastewater Treatment Plant Consolidation</t>
  </si>
  <si>
    <t>Bost</t>
  </si>
  <si>
    <t>City of Mt. Vernon for Lead Service Line Replacement</t>
  </si>
  <si>
    <t>Village of Bronxville for Stormwater and Crawford Drainage Improvement</t>
  </si>
  <si>
    <t>Bowman</t>
  </si>
  <si>
    <t>Village of Hastings-on-Hudson for Stormwater Management Improvement</t>
  </si>
  <si>
    <t>City of University Heights for Manhole Separation Project</t>
  </si>
  <si>
    <t>Brown</t>
  </si>
  <si>
    <t>Cleveland Metroparks for Stormwater Project</t>
  </si>
  <si>
    <t>Northeast Ohio Regional Sewer District for Big Creek West Branch Culvert Repair Project</t>
  </si>
  <si>
    <t>Hillsborough County for Aquifer Recharge Project</t>
  </si>
  <si>
    <t>Buchanan</t>
  </si>
  <si>
    <t>Hillsborough County for Sewer Expansion</t>
  </si>
  <si>
    <t>City of Cahokia Heights for West Interceptor Sewer Improvements</t>
  </si>
  <si>
    <t>Budzinski</t>
  </si>
  <si>
    <t>City of Norco for Recycled Water Improvement Project</t>
  </si>
  <si>
    <t>Calvert</t>
  </si>
  <si>
    <t>Eastern Municipal Water District for the Quail Valley for Septic-to- Sewer Conversion Project</t>
  </si>
  <si>
    <t>City of Columbus for Wastewater Treatment Improvement Project</t>
  </si>
  <si>
    <t>Carey</t>
  </si>
  <si>
    <t>City of Jesup for Sewer Improvement Project</t>
  </si>
  <si>
    <t>Carter (GA)</t>
  </si>
  <si>
    <t>City of Port Wentworth for Pump Station Upgrades</t>
  </si>
  <si>
    <t>City of Rincon for Waterline Extension Project</t>
  </si>
  <si>
    <t>New Orleans City Park Improvement Association for City Park Stormwater Management Initiative, Phase I</t>
  </si>
  <si>
    <t>Carter (LA)</t>
  </si>
  <si>
    <t>City of Marble Falls for Wastewater Line Replacement Project</t>
  </si>
  <si>
    <t>Carter (TX)</t>
  </si>
  <si>
    <t>County of Monroe for Wastewater Treatment Project</t>
  </si>
  <si>
    <t>Cartwright</t>
  </si>
  <si>
    <t>Wyoming Valley Sanitary Authority for East Side Interceptor Rehab, Phase 3</t>
  </si>
  <si>
    <t>Department of Hawaiian Home Lands for Papakolea Sewer Improvement Project</t>
  </si>
  <si>
    <t>Case</t>
  </si>
  <si>
    <t>Hillsborough County for Ruskin Septic-to-Sewer Project, Phase 1</t>
  </si>
  <si>
    <t>Castor</t>
  </si>
  <si>
    <t>San Antonio River Authority for Woodlawn Lake Storm Quality Improvements</t>
  </si>
  <si>
    <t>Castro</t>
  </si>
  <si>
    <t>City of Molalla for Wastewater Treatment Plant Project</t>
  </si>
  <si>
    <t>Chavez-DeRemer</t>
  </si>
  <si>
    <t>City of Stayton for Force Main Extension Project</t>
  </si>
  <si>
    <t>Marion County for Wastewater Plant Construction</t>
  </si>
  <si>
    <t>Terrebonne Sanitary District for Wastewater Collection System Project</t>
  </si>
  <si>
    <t>City of North Lauderdale for Storm Water Culvert Replacements</t>
  </si>
  <si>
    <t>Cherfilus-McCormick</t>
  </si>
  <si>
    <t>Town of Lake Park for Final Septic To Sewer Conversion Project</t>
  </si>
  <si>
    <t>City of Tucson for Water Reclamation System Expansion</t>
  </si>
  <si>
    <t>Ciscomani</t>
  </si>
  <si>
    <t>Town of Marana for Source Water System Improvements</t>
  </si>
  <si>
    <t>City of Melrose for Stormwater Improvement Project</t>
  </si>
  <si>
    <t>Clark</t>
  </si>
  <si>
    <t>Town of Arlington for Mystic River Watershed Project</t>
  </si>
  <si>
    <t>County of Orangeburg for Wastewater Treatment Plant Expansion</t>
  </si>
  <si>
    <t>Clyburn</t>
  </si>
  <si>
    <t>City of Adairville for Wastewater Treatment Plant Improvement</t>
  </si>
  <si>
    <t>Comer</t>
  </si>
  <si>
    <t>City of Madisonville for Lift Station Expansion and Upgrades</t>
  </si>
  <si>
    <t>Henderson Water Utility for Sludge Treatment Plant Improvements</t>
  </si>
  <si>
    <t>City of Woodlake for Storm Drain Enhancement Project</t>
  </si>
  <si>
    <t>Costa</t>
  </si>
  <si>
    <t>County of Tulare for East Orosi Sewer Project</t>
  </si>
  <si>
    <t>Town of Killingly for Water Pollution Control Facility Upgrades</t>
  </si>
  <si>
    <t>Courtney</t>
  </si>
  <si>
    <t>Harris County Flood Control District for Forrest Green Stormwater Detention Basin Project</t>
  </si>
  <si>
    <t>Crenshaw</t>
  </si>
  <si>
    <t>Harris County Flood Control District for Woodridge Stormwater Detention Basin Construction Project</t>
  </si>
  <si>
    <t>Newport Municipal Utility District for Sewer System Rehabilitation</t>
  </si>
  <si>
    <t>City of Glenn Height for Wastewater Treatment Project</t>
  </si>
  <si>
    <t>Crockett</t>
  </si>
  <si>
    <t>City of Glenn Heights for Citywide Infiltration and Inflow Study Project</t>
  </si>
  <si>
    <t>City of Grand Prairie for Waterford Lift Station Project</t>
  </si>
  <si>
    <t>City of Wilmer for Wastewater Pipe Project</t>
  </si>
  <si>
    <t>City of Bonner Springs for Lonestar Interceptor Sanitary Sewer Project</t>
  </si>
  <si>
    <t>Davids</t>
  </si>
  <si>
    <t>City of Olathe for Olathe Basin C16 Sanitary Sewer Rehabilitation Improvement</t>
  </si>
  <si>
    <t>City of Princeton for Stormwater Improvements</t>
  </si>
  <si>
    <t>Village of Oak Park for Lombard Avenue Relief Sewer Project</t>
  </si>
  <si>
    <t>Davis (IL)</t>
  </si>
  <si>
    <t>Northampton County Government for the Town of Garysburg Wastewater Infrastructure Rehabilitation</t>
  </si>
  <si>
    <t>Davis (NC)</t>
  </si>
  <si>
    <t>Town of Sharpsburg for Sewer Infrastructure Rehabilitation</t>
  </si>
  <si>
    <t>Town of Tarboro for Wastewater Treatment Plant Denitrification Upgrade</t>
  </si>
  <si>
    <t>City of McAllen for Pump Station Improvements</t>
  </si>
  <si>
    <t>De La Cruz</t>
  </si>
  <si>
    <t>Upper Merion Township for Water Pollution Control Center Hydrothermal Carbonization Equipment</t>
  </si>
  <si>
    <t>Dean</t>
  </si>
  <si>
    <t>Upper Providence Township for Second Avenue Force Main and Gravity Main Replacement Project</t>
  </si>
  <si>
    <t>West Norriton Township for Rittenhouse Pump Station Force Main Replacement Project</t>
  </si>
  <si>
    <t>Naugatuck Valley Council of Governments for Kinneytown Dam Sewer Relocation</t>
  </si>
  <si>
    <t>DeLauro</t>
  </si>
  <si>
    <t>Naugatuck Valley Council of Governments for Kinneytown Water Sediment Removal</t>
  </si>
  <si>
    <t>City of Bellevue for Lake Washington Sanitary Sewer Lake Lines Program</t>
  </si>
  <si>
    <t>DelBene</t>
  </si>
  <si>
    <t>City of Bothell for Woodcrest Utility Replacement Project</t>
  </si>
  <si>
    <t>Municipal Water Authority of Aliquippa for WWTP Final Clarifier Rehabilitation Project</t>
  </si>
  <si>
    <t>Deluzio</t>
  </si>
  <si>
    <t>Central Contra Costa Sanitary District for Ultraviolet (UV) Disinfection Replacement Project</t>
  </si>
  <si>
    <t>DeSaulnier</t>
  </si>
  <si>
    <t>Town of Hempstead for Well Treatment Project</t>
  </si>
  <si>
    <t>D'Esposito</t>
  </si>
  <si>
    <t>Village of Rockville Centre for Pump Station Rehabilitation</t>
  </si>
  <si>
    <t>Town of Medley for Wastewater Pump Station Improvement Project</t>
  </si>
  <si>
    <t>Diaz-Balart</t>
  </si>
  <si>
    <t>City of Rockwood for Wastewater Treatment Plant Infrastructure Improvement Plan</t>
  </si>
  <si>
    <t>Dingell</t>
  </si>
  <si>
    <t>Multi Lakes Water and Sewer Authority for Pollution Prevention Project</t>
  </si>
  <si>
    <t>City of Austin for Waterloo Greenway Creek Restoration and Water Quality Improvements</t>
  </si>
  <si>
    <t>Doggett</t>
  </si>
  <si>
    <t>County of Travis for McNeil Drive Drainage Improvements</t>
  </si>
  <si>
    <t>City of Fort Myers for Water Treatment Plant Expansion Project</t>
  </si>
  <si>
    <t>Donalds</t>
  </si>
  <si>
    <t>Town of Fort Myers Beach for Stormwater Improvements Project</t>
  </si>
  <si>
    <t>Bay County for Water Main Project</t>
  </si>
  <si>
    <t>Dunn</t>
  </si>
  <si>
    <t>Town of Franklin for High Service Pump Replacement</t>
  </si>
  <si>
    <t>Edwards</t>
  </si>
  <si>
    <t>City of Big Lake for Wastewater Treatment Plant Improvements</t>
  </si>
  <si>
    <t>Emmer</t>
  </si>
  <si>
    <t>City of Cokato for Water Main Extension</t>
  </si>
  <si>
    <t>City of Foley for Water Treatment Plant and Well Construction</t>
  </si>
  <si>
    <t>City of Norwood Young America for Water Infrastructure Improvements</t>
  </si>
  <si>
    <t>City of Rockford for Wastewater Treatment Plant Upgrades</t>
  </si>
  <si>
    <t>Laketown Township for Community Sewer Improvement Project</t>
  </si>
  <si>
    <t>City of LaGrange for Wastewater Treatment Plant Upgrades</t>
  </si>
  <si>
    <t>Ferguson</t>
  </si>
  <si>
    <t>City of Pemberton for Distribution System Repairs</t>
  </si>
  <si>
    <t>Finstad</t>
  </si>
  <si>
    <t>City of Elizabeth for Water Improvement Project</t>
  </si>
  <si>
    <t>Fischbach</t>
  </si>
  <si>
    <t>City of Ruthton for Water Tower Replacement</t>
  </si>
  <si>
    <t>Hanley Falls for Sewer and Water Main Replacement</t>
  </si>
  <si>
    <t>Henderson for Water Filtration Plant Construction</t>
  </si>
  <si>
    <t>Lake Lillian for Water System Updates</t>
  </si>
  <si>
    <t>Hatfield Township Municipal Authority for Wastewater Treatment Plant Improvement Project</t>
  </si>
  <si>
    <t>Fitzpatrick</t>
  </si>
  <si>
    <t>Morrisville Municipal Authority for Water Improvement Project</t>
  </si>
  <si>
    <t>Roane County for Water and Wastewater Service Upgrades</t>
  </si>
  <si>
    <t>Fleischmann</t>
  </si>
  <si>
    <t>City of Southside Place for Edloe/Auden Sanitary Sewer Replacement Project</t>
  </si>
  <si>
    <t>Fletcher</t>
  </si>
  <si>
    <t>Harris County Flood Control District for Turkey Gully Bypass Stormwater Detention Basin Project</t>
  </si>
  <si>
    <t>Village of Winslow for Sewer System Relocation Project</t>
  </si>
  <si>
    <t>Flood</t>
  </si>
  <si>
    <t>City of Naperville for Springbrook Water Reclamation Center Expansion</t>
  </si>
  <si>
    <t>Foster</t>
  </si>
  <si>
    <t>Northern Moraine Wastewater Reclamation District for Sanitary Sewer Extension Project</t>
  </si>
  <si>
    <t>City of Mebane for GE Pump Station and Force Main Improvement Project</t>
  </si>
  <si>
    <t>Foushee</t>
  </si>
  <si>
    <t>City of Delray Beach for Clean Water Infrastructure Improvements</t>
  </si>
  <si>
    <t>Frankel</t>
  </si>
  <si>
    <t>City of Auburndale for Sewer Infrastructure Improvements</t>
  </si>
  <si>
    <t>Franklin (FL)</t>
  </si>
  <si>
    <t>DeSoto County for Wastewater Treatment Facility Expansion</t>
  </si>
  <si>
    <t>Polk County for Water Supply Project</t>
  </si>
  <si>
    <t>Town of Lake Hamilton for Wastewater Treatment Improvements</t>
  </si>
  <si>
    <t>Town of Lake Placid for Septic-to-Sewer Project</t>
  </si>
  <si>
    <t>City of Myrtle Beach for Pump Station Upgrades</t>
  </si>
  <si>
    <t>Fry</t>
  </si>
  <si>
    <t>City of Flagstaff for Sustainable Biochar Facility</t>
  </si>
  <si>
    <t>Gallego</t>
  </si>
  <si>
    <t>Town of Parker for Colorado River Sewage Systems Project</t>
  </si>
  <si>
    <t>Water Infrastructure Finance Authority of Arizona for City of Mesa Sewer Pipe Inspection and Replacement Project</t>
  </si>
  <si>
    <t>Central Contra Costa Sanitary District for Solids Handling Facilities Improvements</t>
  </si>
  <si>
    <t>Garamendi</t>
  </si>
  <si>
    <t>Vallejo Flood and Wastewater District for Mare Island Sewer Rehabilitation</t>
  </si>
  <si>
    <t>Town of Brookhaven for Sewer System Upgrades</t>
  </si>
  <si>
    <t>Garbarino</t>
  </si>
  <si>
    <t>County Sanitation District No. 20 of Los Angeles County for Sewer Improvement Project</t>
  </si>
  <si>
    <t>Garcia (CA)</t>
  </si>
  <si>
    <t>Village of Hinsdale for Sixth Street Reconstruction and Utility Project</t>
  </si>
  <si>
    <t>Garcia (IL)</t>
  </si>
  <si>
    <t>Harris County Pollution Control Services for Satellite Location</t>
  </si>
  <si>
    <t>Garcia (TX)</t>
  </si>
  <si>
    <t>Municipality of Bayamon for Gardens-Rexville Stormwater Management Project</t>
  </si>
  <si>
    <t>Gonzalez-Colon</t>
  </si>
  <si>
    <t>Municipality of Bayamon for Marginal Norte Stormwater Management Project</t>
  </si>
  <si>
    <t>Borough of Demarest for Stream Maintenance and Culvert Project</t>
  </si>
  <si>
    <t>Gottheimer</t>
  </si>
  <si>
    <t>Borough of Fair Lawn for Sewer Pipeline Rehabilitation</t>
  </si>
  <si>
    <t>Borough of Fort Lee for Sewer Improvements</t>
  </si>
  <si>
    <t>Borough of Norwood for Stormwater Management Project</t>
  </si>
  <si>
    <t>Borough of Palisades Park for Broad Avenue Sewage and Flood Water Capacity Expansion Project</t>
  </si>
  <si>
    <t>Township of Washington for Stream Restoration Project</t>
  </si>
  <si>
    <t>Township of Wyckoff for Sanitary Sewer Trunk Line Project</t>
  </si>
  <si>
    <t>City of Aledo for Wastewater Treatment Plant Expansion</t>
  </si>
  <si>
    <t>Granger</t>
  </si>
  <si>
    <t>Platte City for Wastewater Treatment Plant Rehabilitation</t>
  </si>
  <si>
    <t>Graves (MO)</t>
  </si>
  <si>
    <t>City of Cedartown for Water Plant Expansion Project</t>
  </si>
  <si>
    <t>Greene</t>
  </si>
  <si>
    <t>Cobb County for Water Reclamation Facility Upgrades</t>
  </si>
  <si>
    <t>Whitfield County for Sewer System Expansion</t>
  </si>
  <si>
    <t>Bedford Regional Water Authority for Sanitary Sewer System Replacement</t>
  </si>
  <si>
    <t>Griffith</t>
  </si>
  <si>
    <t>County of Yuma for Somerton, Orange Grove, and Rancho Mesa Verde Sewer Project</t>
  </si>
  <si>
    <t>Grijalva</t>
  </si>
  <si>
    <t>City of Brandon for Tank and Distribution Project</t>
  </si>
  <si>
    <t>Guest</t>
  </si>
  <si>
    <t>Pike County for Wastewater System Expansion</t>
  </si>
  <si>
    <t>City of Greenville for Wastewater Treatment Plant Rehabilitation</t>
  </si>
  <si>
    <t>Guthrie</t>
  </si>
  <si>
    <t>City of Vine Grove for Water Line Improvements</t>
  </si>
  <si>
    <t>Northern Arapahoe Tribe for Wastewater Treatment Improvements</t>
  </si>
  <si>
    <t>Hageman</t>
  </si>
  <si>
    <t>Town of Jackson for Sewer Infrastructure Improvements</t>
  </si>
  <si>
    <t>City of Elizabethton for Water Main Extension</t>
  </si>
  <si>
    <t>Harshbarger</t>
  </si>
  <si>
    <t>City of Torrington for Toro Field Siphon Abandonment and Sewer Replacement Technology</t>
  </si>
  <si>
    <t>Hayes</t>
  </si>
  <si>
    <t>City of New Iberia for Pump Station Construction</t>
  </si>
  <si>
    <t>Higgins</t>
  </si>
  <si>
    <t>City of Stamford for Stormwater Management Improvements</t>
  </si>
  <si>
    <t>Himes</t>
  </si>
  <si>
    <t>Town of New Canaan for Wastewater Treatment UV System Replacement</t>
  </si>
  <si>
    <t>Town of Trumbull for Beardsley Pump Station and Force Main Replacement</t>
  </si>
  <si>
    <t>City of Dubuque for Water Improvement Project</t>
  </si>
  <si>
    <t>Hinson</t>
  </si>
  <si>
    <t>City of Independence for Wastewater Treatment Plant Modernization</t>
  </si>
  <si>
    <t>City of North Las Vegas for Losee Wash Diversion Project</t>
  </si>
  <si>
    <t>Horsford</t>
  </si>
  <si>
    <t>Clark County Water Reclamation District for Wastewater Treatment Facility Project</t>
  </si>
  <si>
    <t>City of Bloomington Utilities for Water Treatment Plant Project</t>
  </si>
  <si>
    <t>Houchin</t>
  </si>
  <si>
    <t>City of Newport for Critical Wastewater Improvements</t>
  </si>
  <si>
    <t>Hoyle</t>
  </si>
  <si>
    <t>Harris County Flood Control District for Cypress Park Stormwater Improvement Project</t>
  </si>
  <si>
    <t>Hunt</t>
  </si>
  <si>
    <t>Harris County Flood Control District for Cypress Rosehill Stormwater Improvement Project</t>
  </si>
  <si>
    <t>Eastern Municipal Water District for Sewer Infrastructure Project</t>
  </si>
  <si>
    <t>Issa</t>
  </si>
  <si>
    <t>Rancho California Water District for Water Treatment Facility Construction</t>
  </si>
  <si>
    <t>Prince George's County for South Forestville Park Stream Restoration</t>
  </si>
  <si>
    <t>Ivey</t>
  </si>
  <si>
    <t>Washington Suburban Sanitary Commission for Western Branch Sewer Project in Forestville</t>
  </si>
  <si>
    <t>City of Gastonia for Duhart Sewer Pump Station and Force Main Upgrade Phase 1</t>
  </si>
  <si>
    <t>Jackson (NC)</t>
  </si>
  <si>
    <t>City of Mount Holly for Aerial Sewer Replacement</t>
  </si>
  <si>
    <t>City of Amarillo for Interceptor Wastewater Project</t>
  </si>
  <si>
    <t>Jackson (TX)</t>
  </si>
  <si>
    <t>City of Runaway Bay for Wastewater Infrastructure Improvements</t>
  </si>
  <si>
    <t>Harris County Flood Control District for Riggs and Woodland Trails Stormwater Detention Basins</t>
  </si>
  <si>
    <t>Jackson Lee</t>
  </si>
  <si>
    <t>City of San Diego for El Cerrito and Rolando Park Storm Drain Project</t>
  </si>
  <si>
    <t>Jacobs</t>
  </si>
  <si>
    <t>Macomb County Public Works for Pollution Pilot Program Expansion</t>
  </si>
  <si>
    <t>James</t>
  </si>
  <si>
    <t>Rockdale County Administration for Lake Rockaway Stormwater Infrastructure Rehabilitation Project</t>
  </si>
  <si>
    <t>Johnson (GA)</t>
  </si>
  <si>
    <t>City of Kirtland for Sanitary Sewer Extension</t>
  </si>
  <si>
    <t>Joyce (OH)</t>
  </si>
  <si>
    <t>Fairfield Municipal Authority for Sanitary Sewer Rehabilitation</t>
  </si>
  <si>
    <t>Joyce (PA)</t>
  </si>
  <si>
    <t>Guilford Township Municipal Authority for Sewer Improvement Project</t>
  </si>
  <si>
    <t>Village of Swanton for Water Resource Recovery Facility Improvements</t>
  </si>
  <si>
    <t>Kaptur</t>
  </si>
  <si>
    <t>Borough of Mount Arlington for Stormwater Improvement Project</t>
  </si>
  <si>
    <t>Kean</t>
  </si>
  <si>
    <t>Town of Rockland for Wastewater Treatment Plant and Collection System Upgrades</t>
  </si>
  <si>
    <t>Keating</t>
  </si>
  <si>
    <t>Town of Wareham for Sewer Improvements, Phase 2</t>
  </si>
  <si>
    <t>Town of Westport for Trunk Water and Sewer - Sections 2 and 3</t>
  </si>
  <si>
    <t>City of Oxford for Water Infrastructure Improvements</t>
  </si>
  <si>
    <t>Kelly (MS)</t>
  </si>
  <si>
    <t>Chicora Borough Water Department for Water Plant Improvement Project</t>
  </si>
  <si>
    <t>Kelly (PA)</t>
  </si>
  <si>
    <t>City of Meadville for Force Main Replacement</t>
  </si>
  <si>
    <t>Hermitage Municipal Authority for Sewer Upgrades</t>
  </si>
  <si>
    <t>City of San Jose for Restoration Project</t>
  </si>
  <si>
    <t>Khanna</t>
  </si>
  <si>
    <t>City of Sunnyvale for Cleanwater Center Project</t>
  </si>
  <si>
    <t>City of Suffolk for Sanitary Sewer Improvements</t>
  </si>
  <si>
    <t>Kiggans</t>
  </si>
  <si>
    <t>City of Suffolk for Sanitary Sewer Relocation Project</t>
  </si>
  <si>
    <t>Hampton Roads Sanitation District for Wastewater Treatment Plant Improvements</t>
  </si>
  <si>
    <t>Isle of Wight County for Lead Service Line Replacement</t>
  </si>
  <si>
    <t>City of Port Angeles for "A" Street Basin Wastewater Capacity Improvement</t>
  </si>
  <si>
    <t>Kilmer</t>
  </si>
  <si>
    <t>City of Shelton for North Diversion Sewer Project</t>
  </si>
  <si>
    <t>Kitsap County for Central Kitsap Wastewater Treatment Plant Solids Upgrades</t>
  </si>
  <si>
    <t>Santa Margarita Water District for Water Treatment Plant Project</t>
  </si>
  <si>
    <t>Kim (CA)</t>
  </si>
  <si>
    <t>Township of Burlington for Sludge Dewatering Project–Phase II</t>
  </si>
  <si>
    <t>Kim (NJ)</t>
  </si>
  <si>
    <t>DuPage County for Newton &amp; Second Ave Flood Reduction Project</t>
  </si>
  <si>
    <t>Krishnamoorthi</t>
  </si>
  <si>
    <t>Fox River Water Reclamation District for Influent Bar Screen Installation Project</t>
  </si>
  <si>
    <t>City of Bartlett for Sewer Equalization Tank Installation</t>
  </si>
  <si>
    <t>Kustoff</t>
  </si>
  <si>
    <t>City of Dixon for Flooding Mediation Project</t>
  </si>
  <si>
    <t>LaHood</t>
  </si>
  <si>
    <t>City of South Beloit for Lift Station and Force Main Improvements Project</t>
  </si>
  <si>
    <t>Suffolk County for Outfall Pipe Replacement</t>
  </si>
  <si>
    <t>LaLota</t>
  </si>
  <si>
    <t>Suffolk County for Wastewater Treatment Plant Improvements</t>
  </si>
  <si>
    <t>Town of Smithtown for Water Service Expansion</t>
  </si>
  <si>
    <t>Shasta County for Water Infrastructure Realignment Project</t>
  </si>
  <si>
    <t>LaMalfa</t>
  </si>
  <si>
    <t>Allegany County for Water System Improvements</t>
  </si>
  <si>
    <t>Langworthy</t>
  </si>
  <si>
    <t>City of Jamestown for Stormwater Channel Maintenance</t>
  </si>
  <si>
    <t>City of Olean for Water Filtration Plant Exterior Wall Reconstruction</t>
  </si>
  <si>
    <t>Town of Elma for Consolidated Wastewater Treatment Plant</t>
  </si>
  <si>
    <t>Town of Randolph for Sanitary Sewer System Improvements</t>
  </si>
  <si>
    <t>City of Elyria for Sewer Extension Project</t>
  </si>
  <si>
    <t>Latta</t>
  </si>
  <si>
    <t>Town of North Salem for Sewer Installation</t>
  </si>
  <si>
    <t>Lawler</t>
  </si>
  <si>
    <t>Village of Sleepy Hollow for Water Main Lining Project</t>
  </si>
  <si>
    <t>City of San Leandro for Shoreline Development Project</t>
  </si>
  <si>
    <t>Lee (CA)</t>
  </si>
  <si>
    <t>East Bay Regional Park District for Martin Luther King Jr. Regional Shoreline Public Access Project</t>
  </si>
  <si>
    <t>Clark County Water Reclamation District for Laughlin Lift Station No. 2 Replacement</t>
  </si>
  <si>
    <t>Lee (NV)</t>
  </si>
  <si>
    <t>Municipality of Bethel Park for Piney Fork Interceptor Lining Project</t>
  </si>
  <si>
    <t>Lee (PA)</t>
  </si>
  <si>
    <t>City of Bogalusa for Plant Lift and Repair and Replacement Project</t>
  </si>
  <si>
    <t>Letlow</t>
  </si>
  <si>
    <t>Town of Amite City for Regional Wastewater Treatment and Transmission Facilities Project</t>
  </si>
  <si>
    <t>County of Monterey for Pajaro County Sanitation District Sewer System Improvement Project</t>
  </si>
  <si>
    <t>Lofgren</t>
  </si>
  <si>
    <t>Loudermilk</t>
  </si>
  <si>
    <t>City of Enid for Solids Plant Relocation</t>
  </si>
  <si>
    <t>Lucas</t>
  </si>
  <si>
    <t>City of Guymon for Water System Improvements</t>
  </si>
  <si>
    <t>City of Woodward for Wastewater Plant Upgrades</t>
  </si>
  <si>
    <t>City of Clearwater for Stormwater Improvement Project</t>
  </si>
  <si>
    <t>Luna</t>
  </si>
  <si>
    <t>City of Oldsmar for Sewer System Rehabilitation Project</t>
  </si>
  <si>
    <t>City of Treasure Island for Wastewater Collection System Lining Project</t>
  </si>
  <si>
    <t>Harris County Flood Control District for West Little York Stormwater Detention Basin Project</t>
  </si>
  <si>
    <t>Luttrell</t>
  </si>
  <si>
    <t>City of Cranston for Stormwater Management Project</t>
  </si>
  <si>
    <t>Magaziner</t>
  </si>
  <si>
    <t>Town of Westerly for Sewer Relining Project</t>
  </si>
  <si>
    <t>Big Plains Water Special Service District for Transmission Pipeline Project</t>
  </si>
  <si>
    <t>Maloy</t>
  </si>
  <si>
    <t>Elk Meadows Special Service District for Water Improvements Project</t>
  </si>
  <si>
    <t>City of Greensboro for Water &amp; Sewer Extension Project</t>
  </si>
  <si>
    <t>Manning</t>
  </si>
  <si>
    <t>City of Port St. Lucie for Wastewater Treatment Facility Upgrades</t>
  </si>
  <si>
    <t>Mast</t>
  </si>
  <si>
    <t>City of Johns Creek for Reynolds Farm Stream Restoration</t>
  </si>
  <si>
    <t>McBath</t>
  </si>
  <si>
    <t>City of Bryan for Wastewater Treatment Plant Construction</t>
  </si>
  <si>
    <t>McCaul</t>
  </si>
  <si>
    <t>City of Bad Axe for Water Infrastructure Project</t>
  </si>
  <si>
    <t>McClain</t>
  </si>
  <si>
    <t>Clay Township for Green Wastewater Treatment Plant Construction</t>
  </si>
  <si>
    <t>Macomb County Public Works for Trash Capture and Sediment Control</t>
  </si>
  <si>
    <t>Village of Clifford for Water System Rehabilitation</t>
  </si>
  <si>
    <t>Village of Lake Orion for Pump Station Upgrades</t>
  </si>
  <si>
    <t>Village of Millington for Water and Sewer Infrastructure Replacement</t>
  </si>
  <si>
    <t>Village of Reese for Stormwater Mitigation Improvements</t>
  </si>
  <si>
    <t>Charles City County for Sewer Collection System Modernization</t>
  </si>
  <si>
    <t>McClellan</t>
  </si>
  <si>
    <t>City of Hopewell for Hopewell Heretick Avenue Stormwater Project</t>
  </si>
  <si>
    <t>City of Petersburg for Poor Creek Rehabilitation</t>
  </si>
  <si>
    <t>Town of Lawrenceville for Wastewater Treatment Facility Expansion, Phase 1</t>
  </si>
  <si>
    <t>Forsyth County for Return Flow System Project</t>
  </si>
  <si>
    <t>McCormick</t>
  </si>
  <si>
    <t>Louisville-Jefferson County Metropolitan Sewer District for Drainage Response Initiative</t>
  </si>
  <si>
    <t>McGarvey</t>
  </si>
  <si>
    <t>Louisville-Jefferson County Metropolitan Sewer District for Odor Mitigation and Catch Basin Rehabilitation</t>
  </si>
  <si>
    <t>Town of Holliston for Downtown Sewer District Project</t>
  </si>
  <si>
    <t>McGovern</t>
  </si>
  <si>
    <t>Township of North Bergen for Woodcliff Drainage Improvements and Sewer Rehabilitation</t>
  </si>
  <si>
    <t>Menendez</t>
  </si>
  <si>
    <t>Town of Guttenberg for CSO Pipe Improvement Project</t>
  </si>
  <si>
    <t>Cuyahoga County for Sewer Improvement Project</t>
  </si>
  <si>
    <t>Miller (OH)</t>
  </si>
  <si>
    <t>Boone County Public Service District for Water Improvement Project</t>
  </si>
  <si>
    <t>Miller (WV)</t>
  </si>
  <si>
    <t>City of Lewisburg for Water Main Replacements</t>
  </si>
  <si>
    <t>City of Welch for Combined Sewer Overflow Removal Project</t>
  </si>
  <si>
    <t>North Beckley Public Service District for Wastewater Treatment Plant Improvements</t>
  </si>
  <si>
    <t>Town of West Hamlin for Water Treatment Plant Upgrades</t>
  </si>
  <si>
    <t>Webster County for Water Line Extension</t>
  </si>
  <si>
    <t>City of Muscatine for Force Main Project</t>
  </si>
  <si>
    <t>Miller-Meeks</t>
  </si>
  <si>
    <t>City of Oviedo for the Restoration of Sweetwater Creek</t>
  </si>
  <si>
    <t>Mills</t>
  </si>
  <si>
    <t>City of Winter Springs for Winter Springs Village Reclaimed Water Main Extension</t>
  </si>
  <si>
    <t>Seminole County for Septic-to-Sewer Project</t>
  </si>
  <si>
    <t>Village of Bloomingburg for Wastewater Treatment Plant and Pump Station Upgrades</t>
  </si>
  <si>
    <t>Molinaro</t>
  </si>
  <si>
    <t>Village of New Berlin for Drinking Water Infrastructure Upgrades</t>
  </si>
  <si>
    <t>City of Belding for Wastewater System Improvements Project</t>
  </si>
  <si>
    <t>Moolenaar</t>
  </si>
  <si>
    <t>Lake Mitchell Sewer Authority for Sewer Pump Improvement Project</t>
  </si>
  <si>
    <t>Davis County for Sewer Improvements and Expansion</t>
  </si>
  <si>
    <t>Moore (UT)</t>
  </si>
  <si>
    <t>Pleasant View City for Stormwater Facility Construction</t>
  </si>
  <si>
    <t>Monroe County for Northwest Quadrant Water Resource Recovery Facility</t>
  </si>
  <si>
    <t>Morelle</t>
  </si>
  <si>
    <t>Village of Brockport for Sanitary Sewer System Upgrade</t>
  </si>
  <si>
    <t>City of Deerfield Beach for Martin Luther King Jr. Avenue Stormwater Project</t>
  </si>
  <si>
    <t>Moskowitz</t>
  </si>
  <si>
    <t>City of Gloucester for Pump Station Upgrades</t>
  </si>
  <si>
    <t>Moulton</t>
  </si>
  <si>
    <t>Tow of Merrimac for Wastewater Treatment Plant Upgrades</t>
  </si>
  <si>
    <t>Town of Nahant for Wastewater Infrastructure Upgrades</t>
  </si>
  <si>
    <t>Town of Cedar Lake for West Side Sanitary Sewer Project</t>
  </si>
  <si>
    <t>Mrvan</t>
  </si>
  <si>
    <t>City of Daly City for Vista Grande Drainage Basin Improvement Project</t>
  </si>
  <si>
    <t>Mullin</t>
  </si>
  <si>
    <t>Rio Hondo/San Gabriel River Watershed Management Authority for Encanto Stormwater Capture Project</t>
  </si>
  <si>
    <t>Napolitano</t>
  </si>
  <si>
    <t>City of Chicopee for Sewer Separation Project</t>
  </si>
  <si>
    <t>Neal</t>
  </si>
  <si>
    <t>City of Holyoke for River Terrace Sewer Separation Design and Permitting Project</t>
  </si>
  <si>
    <t>Town of Cary for Walnut Creek Stormwater Improvements</t>
  </si>
  <si>
    <t>Nickel</t>
  </si>
  <si>
    <t>Borough of Audubon for Reconstruction of Merchant Street Sanitary Sewer</t>
  </si>
  <si>
    <t>Norcross</t>
  </si>
  <si>
    <t>Borough of Haddon Heights for Installation of Slip Lining Project</t>
  </si>
  <si>
    <t>Borough of Runnemede for Sanitary and Stormwater Sliplining Project</t>
  </si>
  <si>
    <t>Borough of Woodlynne for Sliplining of Sanitary Sewer Project</t>
  </si>
  <si>
    <t>Township of Voorhees for Las Brisas Sewer Project</t>
  </si>
  <si>
    <t>City of Adelanto for Water and Wastewater Capacity Improvements</t>
  </si>
  <si>
    <t>Obernolte</t>
  </si>
  <si>
    <t>Hi-Desert Water District for Water Reuse Projects</t>
  </si>
  <si>
    <t>San Bernardino County for Water Quality Improvement</t>
  </si>
  <si>
    <t>City of New Hope for Sanitary Sewer Lining Project</t>
  </si>
  <si>
    <t>Omar</t>
  </si>
  <si>
    <t>City of Robbinsdale for Storm Sewer Rehabilitation and Expansion</t>
  </si>
  <si>
    <t>City of Spring Lake Park for Stormwater Resiliency Project</t>
  </si>
  <si>
    <t>City of Asbury Park for Wastewater Treatment Plant Screenings Project</t>
  </si>
  <si>
    <t>Pallone</t>
  </si>
  <si>
    <t>City of Manchester for MS4 Drainage Improvements</t>
  </si>
  <si>
    <t>Pappas</t>
  </si>
  <si>
    <t>City of Rochester for Wastewater Lagoon De-sludge</t>
  </si>
  <si>
    <t>Town of Newmarket for Sewer Reliability Improvements Project</t>
  </si>
  <si>
    <t>Borough of Cliffside Park for Stormwater System Improvement Project</t>
  </si>
  <si>
    <t>Pascrell</t>
  </si>
  <si>
    <t>Borough of Edgewater for Stormwater Infrastructure Improvements project</t>
  </si>
  <si>
    <t>Borough of Hawthorne for Wastewater Management Project</t>
  </si>
  <si>
    <t>Town of Secaucus for Stormwater System Improvement Project</t>
  </si>
  <si>
    <t>City of Battle Ground for 92nd Ave Sewer Extension Project</t>
  </si>
  <si>
    <t>Perez</t>
  </si>
  <si>
    <t>City of Vancouver for Marine Park Wastewater Treatment Facility Influent Screening Replacement Project</t>
  </si>
  <si>
    <t>Clark Regional Wastewater District for Wallace Heights Septic Elimination Project</t>
  </si>
  <si>
    <t>City of Coronado for Stormwater Mitigation Project</t>
  </si>
  <si>
    <t>Peters</t>
  </si>
  <si>
    <t>City of San Diego for Famosa Slough Alley Slope Restoration Project</t>
  </si>
  <si>
    <t>City of San Diego for Pump Station Component D Upgrade</t>
  </si>
  <si>
    <t>City of Arvada for North Trunk Wastewater Infrastructure Improvements</t>
  </si>
  <si>
    <t>Pettersen</t>
  </si>
  <si>
    <t>JVA Incorporated for Mountain View Village Water and Sanitation District Water System Project</t>
  </si>
  <si>
    <t>Teller County for Wastewater Expansion Project</t>
  </si>
  <si>
    <t>Town of Alma for Wastewater Treatment Plant Improvements</t>
  </si>
  <si>
    <t>City of Eden for Pump Station Replacement</t>
  </si>
  <si>
    <t>Pfluger</t>
  </si>
  <si>
    <t>Clinton Water District for Railroad and Church Streets Utility Upgrades</t>
  </si>
  <si>
    <t>Pingree</t>
  </si>
  <si>
    <t>North Berwick Sanitary District for Wastewater Treatment Facility and Pumping Stations Reliability Upgrades</t>
  </si>
  <si>
    <t>South Berwick Sewer District for Wastewater Treatment Facility Resiliency, Reliability, and Nutrient Removal Optimization Upgrades</t>
  </si>
  <si>
    <t>Town of North Haven for Wastewater Treatment Upgrades</t>
  </si>
  <si>
    <t>Town of Windham for Regional School Unit 14 Campus Wastewater Conveyance Project</t>
  </si>
  <si>
    <t>Brevard County for Sewer Expansion</t>
  </si>
  <si>
    <t>Posey</t>
  </si>
  <si>
    <t>City of Palm Bay for Water Quality Improvement Projects</t>
  </si>
  <si>
    <t>City of Satellite Beach for Drinking Water Project</t>
  </si>
  <si>
    <t>Space Florida for Wastewater Treatment Plant Expansion</t>
  </si>
  <si>
    <t>Chicago Department of Transportation for Graceland West Green Alleys</t>
  </si>
  <si>
    <t>Quigley</t>
  </si>
  <si>
    <t>Village of Barrington for Wastewater Treatment Plant Upgrade Project</t>
  </si>
  <si>
    <t>Benjamin School District 25 Sanitary Sewer Connection Project</t>
  </si>
  <si>
    <t>Ramirez</t>
  </si>
  <si>
    <t>DuPage County for 3rd Avenue Storm Water Management Project</t>
  </si>
  <si>
    <t>Village of Addison for Combined Sewer Overflow and Sanitary Sewer Overflow Control</t>
  </si>
  <si>
    <t>City of Rockville for Orangeburg Lateral Replacement Project</t>
  </si>
  <si>
    <t>Raskin</t>
  </si>
  <si>
    <t>City of Rockville for Wastewater Collection System Rehabilitation</t>
  </si>
  <si>
    <t>Ohiopyle Borough for Sewage Treatment Plant Expansion</t>
  </si>
  <si>
    <t>Reschenthaler</t>
  </si>
  <si>
    <t>City of Palouse for Wastewater Treatment Plant Improvements</t>
  </si>
  <si>
    <t>Rodgers</t>
  </si>
  <si>
    <t>City of Ritzville for Sewer Collection System Improvement Project</t>
  </si>
  <si>
    <t>City of Raleigh for Rocky Branch Tributary Enhancement Project</t>
  </si>
  <si>
    <t>Ross</t>
  </si>
  <si>
    <t>Town of Apex for Big Branch Pump Station and Force Main Project</t>
  </si>
  <si>
    <t>Town of Cary for Walnut Creek Stabilization and Restoration Project</t>
  </si>
  <si>
    <t>Brunswick County Public Utilities for Water Line Extension</t>
  </si>
  <si>
    <t>Rouzer</t>
  </si>
  <si>
    <t>Coachella Valley Water District for North Cathedral City Regional Stormwater Project</t>
  </si>
  <si>
    <t>Ruiz</t>
  </si>
  <si>
    <t>City of Baltimore for Storm Sewer H &amp; H Model for Flood Hazard Mitigation Project</t>
  </si>
  <si>
    <t>Ruppersberger</t>
  </si>
  <si>
    <t>City of Westminster for Advanced Water Purification System, Phase 3</t>
  </si>
  <si>
    <t>Town of Cornwall for Shore Road Sewer Treatment Plant, Phase 2</t>
  </si>
  <si>
    <t>Ryan</t>
  </si>
  <si>
    <t>Town of New Paltz for Ohioville Sewer District #6 Sewer Treatment Plant Regionalization</t>
  </si>
  <si>
    <t>City of Coral Gables for Force Main Replacement</t>
  </si>
  <si>
    <t>Salazar</t>
  </si>
  <si>
    <t>City of South Miami for Septic-to-Sewer Project</t>
  </si>
  <si>
    <t>Miami-Dade County for Septic-to-Sewer Project</t>
  </si>
  <si>
    <t>Town of Cutler Bay for Drainage System Improvements</t>
  </si>
  <si>
    <t>Village of Key Biscayne for Stormwater System Upgrade</t>
  </si>
  <si>
    <t>Village of Pinecrest for Storm Drainage Improvements</t>
  </si>
  <si>
    <t>City of Dallas for LaCreole Node Sewer Project</t>
  </si>
  <si>
    <t>Salinas</t>
  </si>
  <si>
    <t>County Sanitation District No. 2 of Los Angeles County for SCADA Network Cybersecurity Resiliency Project</t>
  </si>
  <si>
    <t>Sanchez</t>
  </si>
  <si>
    <t>Village of Algonquin for Sanitary Sewer Improvement Project</t>
  </si>
  <si>
    <t>Schakowsky</t>
  </si>
  <si>
    <t>Village of Buffalo Grove for Mill Creek Subdivision Utility Resiliency Project</t>
  </si>
  <si>
    <t>Village of Skokie for Storm Water Infrastructure Enhancement Project</t>
  </si>
  <si>
    <t>Lake County Public Works for Antioch Township Sanitary Sewer Improvements</t>
  </si>
  <si>
    <t>Schneider</t>
  </si>
  <si>
    <t>Village of Fox Lake for Northwest Regional Water Reclamation Facility Upgrades</t>
  </si>
  <si>
    <t>Village of Spring Grove for Wastewater Treatment Plant Construction</t>
  </si>
  <si>
    <t>City of Grand Rapids for Water Resource Recovery Facility &amp; Biodigester Improvement Project</t>
  </si>
  <si>
    <t>Scholten</t>
  </si>
  <si>
    <t>Town of Carbonado for LOSS Pump Station Project</t>
  </si>
  <si>
    <t>Schrier</t>
  </si>
  <si>
    <t>City of Fayetteville for Stormwater Rehabilitation Project</t>
  </si>
  <si>
    <t>Scott (GA)</t>
  </si>
  <si>
    <t>City of South Fulton for Stormwater Repairs and Replacement Project</t>
  </si>
  <si>
    <t>City of Nacogdoches for Storm Drainage Improvements</t>
  </si>
  <si>
    <t>Sessions</t>
  </si>
  <si>
    <t>Town of Millburn for Gilbert Place Stormwater Pump Station</t>
  </si>
  <si>
    <t>Sherrill</t>
  </si>
  <si>
    <t>Township of Little Falls for Peckman Riverbank Stabilization Project</t>
  </si>
  <si>
    <t>City of Brighton for Wastewater Treatment Plant &amp; Pump Station Generators Replacement</t>
  </si>
  <si>
    <t>Slotkin</t>
  </si>
  <si>
    <t>City of Lansing for Wastewater Treatment Plant Upgrades</t>
  </si>
  <si>
    <t>City of Alma for Sewer Lift Replacement Project</t>
  </si>
  <si>
    <t>Smith (NE)</t>
  </si>
  <si>
    <t>City of Beaver City for Lagoon Liner Replacement Project</t>
  </si>
  <si>
    <t>City of Ogallala for Wastewater Treatment Facility Improvements</t>
  </si>
  <si>
    <t>Village of Marquette for Water System Improvements</t>
  </si>
  <si>
    <t>Village of Wolbach for Storage Tank Replacement</t>
  </si>
  <si>
    <t>Ocean County Utility Authority for Pump Station Improvements</t>
  </si>
  <si>
    <t>Smith (NJ)</t>
  </si>
  <si>
    <t>City of Renton for Kennydale Lakeline Sanitary Sewer and Water Quality Preservation Project</t>
  </si>
  <si>
    <t>Smith (WA)</t>
  </si>
  <si>
    <t>City of Bloomington for East Street Basin Stormwater Improvements</t>
  </si>
  <si>
    <t>Sorensen</t>
  </si>
  <si>
    <t>City of Elmwood for Wastewater Lagoon Upgrades</t>
  </si>
  <si>
    <t>City of Macomb for Storm Sewer Upgrades</t>
  </si>
  <si>
    <t>City of Rock Island for Mill Street Wastewater Treatment Plant Maintenance Project</t>
  </si>
  <si>
    <t>City of Silvis for 3rd and 7th Street Sewer Replacement Project</t>
  </si>
  <si>
    <t>Village of Maquon for Wastewater Plant Improvements</t>
  </si>
  <si>
    <t>City of Fredericksburg for Wastewater Treatment Plant Upgrades</t>
  </si>
  <si>
    <t>Spanberger</t>
  </si>
  <si>
    <t>Town of Bowling Green for Wastewater Treatment Plant Improvements</t>
  </si>
  <si>
    <t>City of Rio Rancho for Aquifer Reinjection System Expansion Project</t>
  </si>
  <si>
    <t>Stansbury</t>
  </si>
  <si>
    <t>Village of Bosque Farms for Wastewater Treatment Plant Clarifier and Improvements</t>
  </si>
  <si>
    <t>City of Mesa for Sewer Pipe Inspection and Replacement</t>
  </si>
  <si>
    <t>Stanton</t>
  </si>
  <si>
    <t>City of Tempe for Kyrene Recharge Well Pipelines Project</t>
  </si>
  <si>
    <t>City of Duluth for Water Treatment Plant Rehabilitation Project</t>
  </si>
  <si>
    <t>Stauber</t>
  </si>
  <si>
    <t>City of Kettle River for Water Infrastructure Improvements</t>
  </si>
  <si>
    <t>City of Nashwauk for Water Infrastructure Improvements</t>
  </si>
  <si>
    <t>City of Buena Park for Sewer Line Upsizing Project</t>
  </si>
  <si>
    <t>Steel</t>
  </si>
  <si>
    <t>City of Cypress for Pump Station Upgrades</t>
  </si>
  <si>
    <t>Town of Herkimer for Wastewater System Upgrades</t>
  </si>
  <si>
    <t>Stefanik</t>
  </si>
  <si>
    <t>Town of Richmondville for Wastewater Treatment Rehabilitation</t>
  </si>
  <si>
    <t>Village of Evans Mills for Wastewater Treatment Replacement</t>
  </si>
  <si>
    <t>Charlotte County for Water Reclamation Facility Expansion</t>
  </si>
  <si>
    <t>Steube</t>
  </si>
  <si>
    <t>City of Auburn Hills for Stormwater Infrastructure</t>
  </si>
  <si>
    <t>Stevens</t>
  </si>
  <si>
    <t>City of Farmington for Community Sanitary System Improvements</t>
  </si>
  <si>
    <t>Town of Steilacoom for Garrison Springs Creek Restoration, Phase II</t>
  </si>
  <si>
    <t>Strickland</t>
  </si>
  <si>
    <t>Great Neck Water Pollution Control District for Steamboat Pump Station Upgrade</t>
  </si>
  <si>
    <t>Suozzi</t>
  </si>
  <si>
    <t>Port Washington Water Pollution Control District for Wastewater Pump Stations Upgrade</t>
  </si>
  <si>
    <t>Village of Flower Hill for Sanitary Sewer Feasibility Study</t>
  </si>
  <si>
    <t>Village of Manorhaven for Sanitary Sewer Channel Crossing Replacement</t>
  </si>
  <si>
    <t>Village of Sea Cliff for Waterfront Sanitary Sewer Expansion</t>
  </si>
  <si>
    <t>Alameda County Public Works for Livermore Sewer Extension Protect Ground Water</t>
  </si>
  <si>
    <t>Swalwell</t>
  </si>
  <si>
    <t>Oro Loma Sanitary District for Digester Seismic Retrofit Project</t>
  </si>
  <si>
    <t>Summit County for Peninsula Sanitary Sewer Collection and Treatment Facilities</t>
  </si>
  <si>
    <t>Sykes</t>
  </si>
  <si>
    <t>Elsinore Valley Municipal Water District for Clean Water/ Wastewater Infrastructure Project</t>
  </si>
  <si>
    <t>Takano</t>
  </si>
  <si>
    <t>Cayuga County Water &amp; Sewer Authority for Water Improvement Project</t>
  </si>
  <si>
    <t>Tenney</t>
  </si>
  <si>
    <t>Town of Newfane for Wastewater Treatment Plant Upgrades</t>
  </si>
  <si>
    <t>Town of Phelps for Sanitary Sewer Distribution Project</t>
  </si>
  <si>
    <t>Village of Geneseo for Water and Sewer System Improvements</t>
  </si>
  <si>
    <t>Village of Waterloo for Storm Sewer Replacement</t>
  </si>
  <si>
    <t>Great Lakes Water Authority for 7 Mile Sewer Rehabilitation Project</t>
  </si>
  <si>
    <t>Thanedar</t>
  </si>
  <si>
    <t>Great Lakes Water Authority for Fox Creek Enclosure Condition Assessment</t>
  </si>
  <si>
    <t>Great Lakes Water Authority for Freud &amp; Conners Creek Pump Station Rehabilitation</t>
  </si>
  <si>
    <t>Great Lakes Water Authority for Oakwood District Intercommunity Relief Sewer Modification</t>
  </si>
  <si>
    <t>Borough of Ford City for Storm Sewer Rehabilitation</t>
  </si>
  <si>
    <t>Thompson (PA)</t>
  </si>
  <si>
    <t>Borough of State College for Sanitary Sewer and Stormline Replacement</t>
  </si>
  <si>
    <t>City of Boulder City for Wastewater Treatment Plant Upgrades</t>
  </si>
  <si>
    <t>Titus</t>
  </si>
  <si>
    <t>City of Dearborn Heights for Rouge River Storm Water Mitigation Project</t>
  </si>
  <si>
    <t>Tlaib</t>
  </si>
  <si>
    <t>Village of Altamont for Wastewater Treatment Plant Disinfection Improvements</t>
  </si>
  <si>
    <t>Tonko</t>
  </si>
  <si>
    <t>Village of Menands for South End Neighborhood Water System Improvements</t>
  </si>
  <si>
    <t>City of Chino Hills for Los Serranos Flood Protection Project</t>
  </si>
  <si>
    <t>Torres (CA)</t>
  </si>
  <si>
    <t>City of Upland for Campus Avenue Storm Drain Improvement Project</t>
  </si>
  <si>
    <t>Inland Empire Utilities Agency for Chino Basin Advanced Water Purification Demonstration Facility</t>
  </si>
  <si>
    <t>Town of Littleton for Common Sewer System Expansion Project</t>
  </si>
  <si>
    <t>Trahan</t>
  </si>
  <si>
    <t>City of Lowell for Centralville Sewer Separation Project</t>
  </si>
  <si>
    <t>City of Marlborough for Ripley Avenue/Hurley Circle Drainage Infrastructure Project</t>
  </si>
  <si>
    <t>Town of Lunenburg for Stormwater Management Project</t>
  </si>
  <si>
    <t>Frederick County for Frederick Water Project</t>
  </si>
  <si>
    <t>Trone</t>
  </si>
  <si>
    <t>Town of Middletown for Wastewater Enhanced Nutrient Removal Upgrade</t>
  </si>
  <si>
    <t>Arvin-Edison Water Storage District for Water Supply Expansion Project</t>
  </si>
  <si>
    <t>Valadao</t>
  </si>
  <si>
    <t>City of Corcoran for Stormwater Enhancements Project</t>
  </si>
  <si>
    <t>Shafter-Wasco Irrigation District for Groundwater Recharge Project</t>
  </si>
  <si>
    <t>Long Beach Township for Sewer Main Replacement</t>
  </si>
  <si>
    <t>Van Drew</t>
  </si>
  <si>
    <t>City of Prairie du Chien for Wastewater Treatment Facility Upgrades</t>
  </si>
  <si>
    <t>Van Orden</t>
  </si>
  <si>
    <t>City of San Diego for Beta Street Channel and Storm Drain Improvement Project</t>
  </si>
  <si>
    <t>Vargas</t>
  </si>
  <si>
    <t>City of San Diego for Jamacha Drainage Channel Upgrade Storm Water Drain Project</t>
  </si>
  <si>
    <t>Anthony Water and Sanitation District for Wastewater Treatment Plant Improvement</t>
  </si>
  <si>
    <t>Vasquez</t>
  </si>
  <si>
    <t>City of Belen for Wastewater Treatment Project</t>
  </si>
  <si>
    <t>City of Truth or Consequences for Clancy Lift Station Replacement</t>
  </si>
  <si>
    <t>New York City Department of Environmental Protection for Stormwater Project</t>
  </si>
  <si>
    <t>Velazquez</t>
  </si>
  <si>
    <t>Whiteford Township for Water Plant Upgrades</t>
  </si>
  <si>
    <t>Walberg</t>
  </si>
  <si>
    <t>City of Cooper City for Gravity Sewer Rehabilitation Project</t>
  </si>
  <si>
    <t>Wasserman Schultz</t>
  </si>
  <si>
    <t>City of Dania Beach for Wastewater Infrastructure Improvement</t>
  </si>
  <si>
    <t>City of Hollywood for Boulevard Heights Sewer Expansion Project</t>
  </si>
  <si>
    <t>City of Sunrise for Southwest Wastewater Treatment Plant New Deep Injection Well Project</t>
  </si>
  <si>
    <t>City of Compton for Willowbrook-Culver Sewer Replacement Project</t>
  </si>
  <si>
    <t>Waters</t>
  </si>
  <si>
    <t>City of Wildwood for Wastewater Capacity Upgrades</t>
  </si>
  <si>
    <t>Webster</t>
  </si>
  <si>
    <t>City of Winter Garden for Wastewater Treatment Facility Upgrades</t>
  </si>
  <si>
    <t>Hocking County for Sanitary Sewer Improvements</t>
  </si>
  <si>
    <t>Wenstrup</t>
  </si>
  <si>
    <t>Village of Sardinia for Wastewater Treatment Plant and Lift Station Improvements</t>
  </si>
  <si>
    <t>Village of Williamsport for Sanitary Sewer Improvements</t>
  </si>
  <si>
    <t>Village of Winchester for Wastewater Treatment Plant Expansion</t>
  </si>
  <si>
    <t>Town of Leesburg for Town Branch Stream Restoration</t>
  </si>
  <si>
    <t>Wexton</t>
  </si>
  <si>
    <t>Town of Lovettsville for Wastewater Treatment Plant Equalization Tank</t>
  </si>
  <si>
    <t>Borough of Catasauqua for Wastewater Treatment Plant Improvements</t>
  </si>
  <si>
    <t>Wild</t>
  </si>
  <si>
    <t>Lehigh County Authority for Sewage System Improvements</t>
  </si>
  <si>
    <t>Whitehall Township for Fullerton/MacArthur Road Stormwater Pipe Replacement</t>
  </si>
  <si>
    <t>City of East Point for Norman Berry Drive Stormwater Repairs</t>
  </si>
  <si>
    <t>Williams (GA)</t>
  </si>
  <si>
    <t>DeKalb County for Zonolite Restoration Improvements</t>
  </si>
  <si>
    <t>Village of Elbridge for Joint Water System Improvements Project</t>
  </si>
  <si>
    <t>Williams (NY)</t>
  </si>
  <si>
    <t>City of Elkins for Water System Improvements</t>
  </si>
  <si>
    <t>Womack</t>
  </si>
  <si>
    <t>Springdale Water Utilities for Trunk Line Construction</t>
  </si>
  <si>
    <t>Program</t>
  </si>
  <si>
    <t>Drinking Water State Revolving Fund</t>
  </si>
  <si>
    <t>San Bernardino Valley Municipal Water District for Bunker Hill Well Construction Project</t>
  </si>
  <si>
    <t>West Valley Water District for Cybersecurity and Water Reliability Project</t>
  </si>
  <si>
    <t>City of Pawtucket for Residential Lead Water Pipe Replacement</t>
  </si>
  <si>
    <t>City of Elko for Water Storage Tank Reconstruction</t>
  </si>
  <si>
    <t>City of Fernley for Water Treatment Plant Upgrade</t>
  </si>
  <si>
    <t>Gardnerville Ranchos General Improvement District for Pipeline Replacement Project</t>
  </si>
  <si>
    <t>Reno-Sparks Indian Colony for Wastewater Treatment Facility Design and Engineering</t>
  </si>
  <si>
    <t>Storey County for Water Main Project</t>
  </si>
  <si>
    <t>City of Fall River for Lead Service Line Replacement Project</t>
  </si>
  <si>
    <t>Town of Foxborough for PFAS Treatment Plant</t>
  </si>
  <si>
    <t>Town of Millville for Water Connection Project</t>
  </si>
  <si>
    <t>City of Cambridge for Waterline Project</t>
  </si>
  <si>
    <t>Village of Chauncey for Sewer System Replacement Project</t>
  </si>
  <si>
    <t>Village of Fredericktown for Water Improvement Project</t>
  </si>
  <si>
    <t>Village of McConnelsville for Sewer Line Project</t>
  </si>
  <si>
    <t>Village of Millersburg for Waterline Project</t>
  </si>
  <si>
    <t>Village of New Lexington for Waterline Project</t>
  </si>
  <si>
    <t>Village of Stockport for Water Treatment Plant Project</t>
  </si>
  <si>
    <t>Estill County for Water System Improvements</t>
  </si>
  <si>
    <t>Nicholas County for Water Improvements Project</t>
  </si>
  <si>
    <t>Sacramento County for Arden Service Area Water Metering Project</t>
  </si>
  <si>
    <t>Bera</t>
  </si>
  <si>
    <t>City of Escanaba for Water Main and Service Line Upgrade Project</t>
  </si>
  <si>
    <t>City of Bethany for Sanitary Sewer System Rehabilitation</t>
  </si>
  <si>
    <t>City of Guthrie for Water Line Booster Pump Project</t>
  </si>
  <si>
    <t>Pasco County for Chlorine Booster Station Construction Project</t>
  </si>
  <si>
    <t>City of Attapulgus for Water Main Replacement</t>
  </si>
  <si>
    <t>Bishop (GA)</t>
  </si>
  <si>
    <t>City of Blakely for Water System Improvements, Early County School System</t>
  </si>
  <si>
    <t>City of Meigs for Water System Improvements</t>
  </si>
  <si>
    <t>Lee County Board of Commissioners for Water Supply and Treatment Improvements</t>
  </si>
  <si>
    <t>City of Portland for Groundwater Supply Resilience Project</t>
  </si>
  <si>
    <t>Project 7 Water Authority for Water Supply Project</t>
  </si>
  <si>
    <t>Town of De Beque for Water Treatment Plant Improvement Project</t>
  </si>
  <si>
    <t>Town of Sanford for Water Facilities Improvement Project</t>
  </si>
  <si>
    <t>City of Hillsboro for Seismically Resilient Water Treatment Plant Project</t>
  </si>
  <si>
    <t>Bonamici</t>
  </si>
  <si>
    <t>City of Anna for Sewer Improvement Project</t>
  </si>
  <si>
    <t>City of Yonkers for Crisfield Pump Station Improvements</t>
  </si>
  <si>
    <t>Calleguas Municipal Water District for Lake Bard Pump Station Project</t>
  </si>
  <si>
    <t>Brownley</t>
  </si>
  <si>
    <t>City of Oxnard for Cast Iron Pipe Replacement Project</t>
  </si>
  <si>
    <t>City of Santa Paula for Cross-Town Pipeline Project</t>
  </si>
  <si>
    <t>Village of Glen Carbon for Drinking Water Treatment Plant Installation</t>
  </si>
  <si>
    <t>Elsinore Valley for Well Improvement Project</t>
  </si>
  <si>
    <t>City of Indianapolis Department of Public Utilities for Lead Service Line Replacement Program</t>
  </si>
  <si>
    <t>Carson</t>
  </si>
  <si>
    <t>Effingham County for Sewer Extension Project</t>
  </si>
  <si>
    <t>Pierce County for Waterline Extension Project</t>
  </si>
  <si>
    <t>City of Gretna for Water Treatment System Upgrades</t>
  </si>
  <si>
    <t>City of Gatesville for Storage Tank Replacement Project</t>
  </si>
  <si>
    <t>City of Georgetown for Waterline Upgrade Project</t>
  </si>
  <si>
    <t>City of Hamilton for Service Line Replacement Project</t>
  </si>
  <si>
    <t>Honolulu Board of Water Supply for Manana Wells Control Valves Installation</t>
  </si>
  <si>
    <t>City of Palos Heights for 80th Ave Pump Station Upgrades</t>
  </si>
  <si>
    <t>Casten</t>
  </si>
  <si>
    <t>City of Sweet Home for Water Plant Retrofit Project</t>
  </si>
  <si>
    <t>City of Riviera Beach for Construction of Water Treatment Facilities</t>
  </si>
  <si>
    <t>City of Tamarac for East Side Water Distribution System Expansion Project</t>
  </si>
  <si>
    <t>Town of Mangonia Park for Water Treatment Plant and System Rehabilitation and Modernization</t>
  </si>
  <si>
    <t>City of Tombstone for Water Reclamation Facility Upgrades</t>
  </si>
  <si>
    <t>Graham County for Sewer Treatment Project</t>
  </si>
  <si>
    <t>Town of Marana for PFAS Treatment Project</t>
  </si>
  <si>
    <t>City of Woburn for Horn Pond Plant PFAS Removal Project</t>
  </si>
  <si>
    <t>Town of Natick for PFAS Removal Project</t>
  </si>
  <si>
    <t>Moore Public Works Authority for Pump Station Expansion</t>
  </si>
  <si>
    <t>Cole</t>
  </si>
  <si>
    <t>Moore Public Works Authority for Water Transmission Line Construction</t>
  </si>
  <si>
    <t>City of Lebanon for Water Storage Tank Construction</t>
  </si>
  <si>
    <t>Peaks Mill Water District for Water Improvements Project</t>
  </si>
  <si>
    <t>Springfield Water and Sewer Commission for Waterline Improvements and Elevated Tank Project</t>
  </si>
  <si>
    <t>City of Santa Ana for PFAS Treatment Plant at Garthe Station</t>
  </si>
  <si>
    <t>Correa</t>
  </si>
  <si>
    <t>Town of Windham for Water Works Infrastructure Improvements</t>
  </si>
  <si>
    <t>City of Hastings for PFAS and Nitrates Treatment Phase #1</t>
  </si>
  <si>
    <t>Craig</t>
  </si>
  <si>
    <t>City of DeSoto for Bolton Boone Water Pressure Zone Project</t>
  </si>
  <si>
    <t>Park City for Water Infrastructure Replacement Project</t>
  </si>
  <si>
    <t>Curtis</t>
  </si>
  <si>
    <t>Village of Bellwood for Water Main Replacement Project</t>
  </si>
  <si>
    <t>Village of Hillside for Drinking Water Improvement Project</t>
  </si>
  <si>
    <t>Village of Maywood for Water Main Improvements</t>
  </si>
  <si>
    <t>Village of North Riverside for Water Main Improvement Project</t>
  </si>
  <si>
    <t>Village of River Forest for Lead Service Line Replacement Program</t>
  </si>
  <si>
    <t>Hertford County for Water System Improvements</t>
  </si>
  <si>
    <t>City of Edinburg for Water Lab Project</t>
  </si>
  <si>
    <t>City of George West for Wastewater Treatment Plant Upgrades</t>
  </si>
  <si>
    <t>City of Redmond for AC Water Main Replacement</t>
  </si>
  <si>
    <t>City of Decherd for Water Tank Project</t>
  </si>
  <si>
    <t>DesJarlais</t>
  </si>
  <si>
    <t>City of Long Beach for Filtration Tank Replacement</t>
  </si>
  <si>
    <t>Village of Island Park for Drain Reconstruction Project</t>
  </si>
  <si>
    <t>City of Trenton for Water Main Replacement</t>
  </si>
  <si>
    <t>Ypsilanti Community Utilities Authority for Water Main Improvement Project</t>
  </si>
  <si>
    <t>City of Fort Myers for Deep Injection Well Project</t>
  </si>
  <si>
    <t>Lee County for Raw Water Transmission Pipeline Project</t>
  </si>
  <si>
    <t>Lee County for Water Reclamation Facility Project</t>
  </si>
  <si>
    <t>City of DeFuniak Springs for Water Main Replacement and Expansion</t>
  </si>
  <si>
    <t>Gadsden County for Water System Improvement and Expansion Project</t>
  </si>
  <si>
    <t>Washington County for Sewer Infrastructure Improvements</t>
  </si>
  <si>
    <t>City of Brevard for Sewer System Improvements</t>
  </si>
  <si>
    <t>Town of Robbinsville for Water System Improvements</t>
  </si>
  <si>
    <t>City of Gilman for Infrastructure Improvement Project</t>
  </si>
  <si>
    <t>City of Montrose for Wastewater Treatment Plant Improvements</t>
  </si>
  <si>
    <t>County of El Paso for East Montana Water Tower Project</t>
  </si>
  <si>
    <t>Escobar</t>
  </si>
  <si>
    <t>Coweta County Water &amp; Sewerage Authority for Pump Station and Water Transmission Main Construction</t>
  </si>
  <si>
    <t>City of Butterfield for Wastewater Treatment Facility Repairs</t>
  </si>
  <si>
    <t>City of Caledonia for Water Tower Rehabilitation</t>
  </si>
  <si>
    <t>City of Dennison for Water Infrastructure Improvement Project</t>
  </si>
  <si>
    <t>City of Eagle Lake for Water Treatment Improvement Project</t>
  </si>
  <si>
    <t>City of Manchester for Water Main Reconstruction</t>
  </si>
  <si>
    <t>City of Nerstrand for Water Infrastructure Improvements</t>
  </si>
  <si>
    <t>City of Okabena for Water Distribution System Repairs</t>
  </si>
  <si>
    <t>City of Peterson for Well Construction</t>
  </si>
  <si>
    <t>Barnesville for Water Improvement Project</t>
  </si>
  <si>
    <t>City of Wheaton for Water Main Pipe Replacement</t>
  </si>
  <si>
    <t>Lake Henry for Sewer System Replacement</t>
  </si>
  <si>
    <t>Polk County for Water Improvement Project</t>
  </si>
  <si>
    <t>Athens Utilities Board for Water System Improvements Project</t>
  </si>
  <si>
    <t>city of Oak Ridge for Water Infrastructure Project</t>
  </si>
  <si>
    <t>Town of Tellico Plains for Water Tank Construction</t>
  </si>
  <si>
    <t>City of Crystal Lake for Lead Service Line Replacement</t>
  </si>
  <si>
    <t>Village of Wauconda for Lead Service Line Replacement, Phase 1</t>
  </si>
  <si>
    <t>Town of Lantana for Water Treatment Plant Upgrades</t>
  </si>
  <si>
    <t>City of Winter Haven for Water System Enhancements</t>
  </si>
  <si>
    <t>Orange County Utilities Department for Aquifer Storage Reservoir Water Treatment Project</t>
  </si>
  <si>
    <t>Frost</t>
  </si>
  <si>
    <t>City of Florence for Water Treatment Facility Expansion</t>
  </si>
  <si>
    <t>City of Bullhead City for Reservoir Tank Project</t>
  </si>
  <si>
    <t>Santa Clarita Valley Water Agency for PFAS Water Treatment Project</t>
  </si>
  <si>
    <t>Leyden Township for Water Main Replacement Project</t>
  </si>
  <si>
    <t>Town of Cicero for South Side Water Pumping Station Improvement</t>
  </si>
  <si>
    <t>Village of Berkeley for Section 1 Lead Service Line Replacement Project</t>
  </si>
  <si>
    <t>Village of Melrose Park for Winston Park Water Main Improvements</t>
  </si>
  <si>
    <t>City of Jacinto City for Safe Drinking Water Project</t>
  </si>
  <si>
    <t>Town of Wilton for Water Main System Upgrade</t>
  </si>
  <si>
    <t>Golden</t>
  </si>
  <si>
    <t>City of San Benito for Storage Tank at San Benito Water Treatment Plant No. 2, Phase 2</t>
  </si>
  <si>
    <t>Gonzalez</t>
  </si>
  <si>
    <t>Borough of Wanaque for Fox Den Well Project</t>
  </si>
  <si>
    <t>Lincoln County for Water Distribution Project</t>
  </si>
  <si>
    <t>City of Missouri City for Well Capacity Expansion project</t>
  </si>
  <si>
    <t>Green (TX)</t>
  </si>
  <si>
    <t>City of Rossville for Sewer System Rehabilitation and Replacement Plan Project</t>
  </si>
  <si>
    <t>Floyd County for Water Main Extension Project</t>
  </si>
  <si>
    <t>Floyd County for Well Design and Construction Project</t>
  </si>
  <si>
    <t>Walker County Water and Sewerage Authority for Water Infrastructure Improvements</t>
  </si>
  <si>
    <t>City of Meridian for Water Storage Facility Project</t>
  </si>
  <si>
    <t>City of Starkville for Wastewater Treatment Plant Improvements</t>
  </si>
  <si>
    <t>Town of Sanderville for Water Infrastructure Improvements</t>
  </si>
  <si>
    <t>City of Auburn for Water Line Replacement</t>
  </si>
  <si>
    <t>City of Shepherdsville for Wastewater Treatment Plant Improvements</t>
  </si>
  <si>
    <t>City of Mills for Sanitary Sewer Improvements Project</t>
  </si>
  <si>
    <t>City of Mills for Water Improvement Project</t>
  </si>
  <si>
    <t>City of Escalon for SSJID Surface Water Connection Project</t>
  </si>
  <si>
    <t>Harder</t>
  </si>
  <si>
    <t>Town of North East for Pump Station Project</t>
  </si>
  <si>
    <t>Harris</t>
  </si>
  <si>
    <t>Worcester County for Water Treatment Plant Replacement</t>
  </si>
  <si>
    <t>Bloomingdale Utility District for Water Treatment Plant Improvements</t>
  </si>
  <si>
    <t>Chuckey Utility District for Water Improvement Project</t>
  </si>
  <si>
    <t>City of Kingsport for Water Line Extension</t>
  </si>
  <si>
    <t>Town of Mosheim for Wastewater Treatment Plant Upgrades</t>
  </si>
  <si>
    <t>Jefferson Davis Parish for Water Rural Water District Improvements</t>
  </si>
  <si>
    <t>Lafayette Consolidated Government for Water Line Replacement</t>
  </si>
  <si>
    <t>Moapa Valley Water District for Water Transmission Line Project</t>
  </si>
  <si>
    <t>Virgin Valley Water District for Main Transmission Line Replacement</t>
  </si>
  <si>
    <t>Brown County Regional Sewer District for Wastewater Treatment Plant Project</t>
  </si>
  <si>
    <t>Lawrenceburg for VRUC Water Improvements Project</t>
  </si>
  <si>
    <t>City of Jersey Village for Water Improvement Project</t>
  </si>
  <si>
    <t>Borrego Water District for Water Line Replacement</t>
  </si>
  <si>
    <t>Fallbrook Public Utility District for Water Line Replacement</t>
  </si>
  <si>
    <t>Padre Dam Municipal Water District for Water Purification Project</t>
  </si>
  <si>
    <t>City of Mount Holly for Mt. Holly Downtown Water Distribution</t>
  </si>
  <si>
    <t>Red River Authority of Texas for Farmers Valley Water System Project</t>
  </si>
  <si>
    <t>Red River Authority of Texas for Foard County Water System Project</t>
  </si>
  <si>
    <t>Red River Authority of Texas for Truscott Gilliland Water System Project</t>
  </si>
  <si>
    <t>Great Lakes Water Authority for Condition Assessment and Renewal Project</t>
  </si>
  <si>
    <t>Great Lakes Water Authority for Transmission Main Relocation Project</t>
  </si>
  <si>
    <t>Ashtabula County for Water Infrastructure Extension</t>
  </si>
  <si>
    <t>Fairport Harbor Village for Water System Upgrade</t>
  </si>
  <si>
    <t>Village of Andover for Water Tower Rehabilitation</t>
  </si>
  <si>
    <t>City of Defiance for Water Distribution Upgrades</t>
  </si>
  <si>
    <t>Borough of Hopatcong for Lead Service Line Replacement</t>
  </si>
  <si>
    <t>Southland Water Agency for Water Intake Pipe Project</t>
  </si>
  <si>
    <t>Kelly (IL)</t>
  </si>
  <si>
    <t>Cranberry Township for Water Line Replacement</t>
  </si>
  <si>
    <t>Summit Township for Sanitary Sewer Project</t>
  </si>
  <si>
    <t>Buffalo Sewer Authority for Lead Service Line Replacement Project</t>
  </si>
  <si>
    <t>Kennedy</t>
  </si>
  <si>
    <t>Eerie County Water Authority for Lead Service Line Replacement Program</t>
  </si>
  <si>
    <t>Town of Grand Island for Water Treatment Plant Filter Upgrades</t>
  </si>
  <si>
    <t>Town of Tonawanda for Old Town Waterline Replacement</t>
  </si>
  <si>
    <t>Santa Clara Valley Water District for Silicon Valley Regional Purified Water Facility</t>
  </si>
  <si>
    <t>City of Virginia Beach for Stormwater Storage Project</t>
  </si>
  <si>
    <t>Bay County Department of Water and Sewer for Water Storage Tank Project</t>
  </si>
  <si>
    <t>Kildee</t>
  </si>
  <si>
    <t>City of Linden for Water System Improvements</t>
  </si>
  <si>
    <t>City of Midland for Emergency Power Generation Project</t>
  </si>
  <si>
    <t>City of Saginaw for Water Main Replacement Project</t>
  </si>
  <si>
    <t>South Tahoe Public Utility District for Water Improvement Project</t>
  </si>
  <si>
    <t>Kiley</t>
  </si>
  <si>
    <t>Tahoe City Public Utility District for Water Infrastructure Improvement Project</t>
  </si>
  <si>
    <t>Orange County Water District for Well Improvement Project</t>
  </si>
  <si>
    <t>Borough of Freehold for Water Storage Tank Refurbishment Project</t>
  </si>
  <si>
    <t>Willingboro Municipal Utilities Authority for Well 1 Water Treatment Plant PFOS/PFOA System Upgrade</t>
  </si>
  <si>
    <t>DuPage Water Commission for Regional Source Water Project Stage 1</t>
  </si>
  <si>
    <t>Elk Grove Village for Brantwood Avenue Water Main Lining Project</t>
  </si>
  <si>
    <t>Town of Brookhaven for Water Infrastructure Improvements</t>
  </si>
  <si>
    <t>Town of Riverhead for Water Service Expansion</t>
  </si>
  <si>
    <t>City of Williams for Water Infrastructure Improvements</t>
  </si>
  <si>
    <t>Town of Paradise for Sewer Connection</t>
  </si>
  <si>
    <t>City of Corning for Wastewater Treatment Plant Boiler Replacement</t>
  </si>
  <si>
    <t>Town of Dix for Water and Sewer Service Extension</t>
  </si>
  <si>
    <t>Town of Ellicott for Water Service Extension</t>
  </si>
  <si>
    <t>Southington Water Department for Wells 9 and 10 PFAS Treatment</t>
  </si>
  <si>
    <t>Larson</t>
  </si>
  <si>
    <t>City of Caney for Water Distribution System Improvements</t>
  </si>
  <si>
    <t>LaTurner</t>
  </si>
  <si>
    <t>Town of Carmel for Water Plant Improvements</t>
  </si>
  <si>
    <t>Town of Ossining for Water Distribution System Upgrades</t>
  </si>
  <si>
    <t>Town of Yorktown for Sewer Service Expansion</t>
  </si>
  <si>
    <t>Village of Pleasantville for Water Tank Improvements</t>
  </si>
  <si>
    <t>City of Lakeland for Water Treatment Plant Upgrades</t>
  </si>
  <si>
    <t>Lee (FL)</t>
  </si>
  <si>
    <t>City of Temple Terrace for Water Main Replacement</t>
  </si>
  <si>
    <t>Hillsborough County for Water Infrastructure Assessment</t>
  </si>
  <si>
    <t>Pasco County for Booster Station Project</t>
  </si>
  <si>
    <t>Monroeville Municipal Authority for Transite Water Line Replacements</t>
  </si>
  <si>
    <t>Santa Margarita Water District for Ranch Water Filtration Plant</t>
  </si>
  <si>
    <t>Levin</t>
  </si>
  <si>
    <t>City of Beverly Hills for Water Main Replacement Project</t>
  </si>
  <si>
    <t>Lieu</t>
  </si>
  <si>
    <t>City of Manhattan Beach for Cybersecurity of Critical Infrastructure Project</t>
  </si>
  <si>
    <t>City of San Juan Bautista for Drinking Water Supply Regionalization</t>
  </si>
  <si>
    <t>City of Stillwater for Regional Drinking Water System Improvements</t>
  </si>
  <si>
    <t>Salt Lake County for Central Valley Water Treatment Facility Upgrades</t>
  </si>
  <si>
    <t>Santa Clara City for Sewer Line Expansion</t>
  </si>
  <si>
    <t>Scipio Town for Water Improvements Project</t>
  </si>
  <si>
    <t>Gwinnett County Board of Commissioners for Walton Court Booster Station</t>
  </si>
  <si>
    <t>Gwinnett County Board of Commissioners for Water Main Replacement Project</t>
  </si>
  <si>
    <t>Charter Township of Independence for Water Main Extension</t>
  </si>
  <si>
    <t>Lapeer County for Drain System Upgrades</t>
  </si>
  <si>
    <t>Oakland County for Sanitary Sewer Extension Project</t>
  </si>
  <si>
    <t>City of Colonial Heights for Waterline Replacement Project</t>
  </si>
  <si>
    <t>City of Emporia for Drinking Water Infrastructure Improvements</t>
  </si>
  <si>
    <t>City of Petersburg for Water Meter Improvements</t>
  </si>
  <si>
    <t>Henrico County for White Oak Water System Extensions</t>
  </si>
  <si>
    <t>Prince George County for Beechwood Manor Asbestos Pipe Replacement</t>
  </si>
  <si>
    <t>Surry County for Wastewater Improvements, Phase 2</t>
  </si>
  <si>
    <t>City of Gem Lake for Municipal Water Supply Project, Phase 2</t>
  </si>
  <si>
    <t>McCollum</t>
  </si>
  <si>
    <t>City of Stillwater for PFAS Water Treatment Facility</t>
  </si>
  <si>
    <t>Forsyth County for Water Intake Facility Construction</t>
  </si>
  <si>
    <t>Louisville Water Company for Lead Service Line Replacement Project</t>
  </si>
  <si>
    <t>Leicester Water Supply District for Interconnection Project</t>
  </si>
  <si>
    <t>New York City Department of Environmental Protection for Lead Service Line Replacement</t>
  </si>
  <si>
    <t>Meeks</t>
  </si>
  <si>
    <t>City of Elizabeth for Lead Service Line Replacement Project</t>
  </si>
  <si>
    <t>Williamsport Municipal Water Authority for Transmission Water Line Replacement Project</t>
  </si>
  <si>
    <t>Meuser</t>
  </si>
  <si>
    <t>City of Parma for Sewer Improvements</t>
  </si>
  <si>
    <t>Buffalo Creek Public Service District for Water Treatment Plant Upgrade and Expansion</t>
  </si>
  <si>
    <t>City of Winter Springs for Mt. Greenwood Water Main Replacement</t>
  </si>
  <si>
    <t>Town of Franklin for Water Supply System Upgrades</t>
  </si>
  <si>
    <t>Town of Rockland for Water Infrastructure Project</t>
  </si>
  <si>
    <t>Village of Greene for Water System Improvements</t>
  </si>
  <si>
    <t>Village of Marathon for Wastewater Treatment Plant and Pump Station Improvements</t>
  </si>
  <si>
    <t>Village of Valatie for Water Filtration Upgrades</t>
  </si>
  <si>
    <t>The Charter Township of Caledonia for Water Trunkline Water System Project</t>
  </si>
  <si>
    <t>City of Samson for Well Construction</t>
  </si>
  <si>
    <t>Moore (AL)</t>
  </si>
  <si>
    <t>Roy City for Water Line Replacement</t>
  </si>
  <si>
    <t>City of Mount Vernon for Water Line Replacement</t>
  </si>
  <si>
    <t>Moran</t>
  </si>
  <si>
    <t>Monroe County Water Authority for System-wide Cybersecurity Modernization and Resiliency</t>
  </si>
  <si>
    <t>City of Coral Springs for Water Treatment Plant Upgrade</t>
  </si>
  <si>
    <t>City of Newburyport for PFAS Water Filtration System</t>
  </si>
  <si>
    <t>Town of Essex for Drinking Water Supply Project</t>
  </si>
  <si>
    <t>Town of Hamilton for Hamilton-Wenham Regional Drinking Water Connection</t>
  </si>
  <si>
    <t>Town of Ipswich for Drinking Water Infrastructure Upgrades</t>
  </si>
  <si>
    <t>Town of Topsfield for Water Tank Replacement Project</t>
  </si>
  <si>
    <t>Town of Blandford for Water Treatment &amp; Distribution System Upgrades</t>
  </si>
  <si>
    <t>West Brookfield Water Department for Water Supply Project</t>
  </si>
  <si>
    <t>Town of Granby for Water Infrastructure Project</t>
  </si>
  <si>
    <t>Neguse</t>
  </si>
  <si>
    <t>City of Moses Lake for Water Infrastructure Project</t>
  </si>
  <si>
    <t>Newhouse</t>
  </si>
  <si>
    <t>City of Oroville for Water System Improvement Project</t>
  </si>
  <si>
    <t>City of Othello for Regional Water Supply Project</t>
  </si>
  <si>
    <t>City of Tonasket for Water Improvement Project</t>
  </si>
  <si>
    <t>Town of Winthrop for Water Source and Distribution System Improvements</t>
  </si>
  <si>
    <t>Town of Clayton for Copper District Elevated Water Storage Tank</t>
  </si>
  <si>
    <t>Town of Fuquay-Varina for Conveyance Line Project</t>
  </si>
  <si>
    <t>Town of Holly Springs for Water Security Project</t>
  </si>
  <si>
    <t>Township of Winslow for W. Factory Rd Water Storage Tank Rehabilitation</t>
  </si>
  <si>
    <t>City of Des Moines Water Works for Lead Service Line Replacement</t>
  </si>
  <si>
    <t>Nunn</t>
  </si>
  <si>
    <t>City of Bluffdale for Storage Tank Construction</t>
  </si>
  <si>
    <t>Owens</t>
  </si>
  <si>
    <t>Granger-Hunter Improvement District for Water Main Replacement Project</t>
  </si>
  <si>
    <t>Borough of Matawan Lead Pipes Removal</t>
  </si>
  <si>
    <t>City of Perth Amboy for Runyon Water Treatment Plant Improvements</t>
  </si>
  <si>
    <t>City of Seaside for the Municipal Well Water Security Project</t>
  </si>
  <si>
    <t>Panetta</t>
  </si>
  <si>
    <t>City of Longview for Fill Line to Water Reservoir Project, Phase 1</t>
  </si>
  <si>
    <t>City of Ridgefield for Kennedy Farms Well Project</t>
  </si>
  <si>
    <t>City of Canon City for Fremont County Water Main Replacement Project</t>
  </si>
  <si>
    <t>City of Bloomington for Booster Station Pump Replacement</t>
  </si>
  <si>
    <t>Phillips</t>
  </si>
  <si>
    <t>City of Minnetrista for Manganese Mitigation Project</t>
  </si>
  <si>
    <t>City of Mound for Water Treatment Plant Manganese Removal, Phase 3</t>
  </si>
  <si>
    <t>City of Mineral Point for Lead Service Line Replacement</t>
  </si>
  <si>
    <t>Pocan</t>
  </si>
  <si>
    <t>Brevard County for Dredging and Water Treatment Project</t>
  </si>
  <si>
    <t>City of Cambridge for Water Ozone Generators Upgrade Project</t>
  </si>
  <si>
    <t>Pressley</t>
  </si>
  <si>
    <t>Town of Randolph for Tri-Town Water Treatment Plant Project, Phase 2</t>
  </si>
  <si>
    <t>Town of Randolph for Water Standpipe/Tower Replacement</t>
  </si>
  <si>
    <t>Village of Arlington Heights for Lead Service Line Replacement Project</t>
  </si>
  <si>
    <t>City of Rockville for Lead Service Line Inventory Investigation</t>
  </si>
  <si>
    <t>Greene County for Water Line Expansion</t>
  </si>
  <si>
    <t>Municipal Authority of Westmoreland County for Transmission Line Replacement</t>
  </si>
  <si>
    <t>North Fayette County Municipal Authority for Water Treatment Plant Improvements</t>
  </si>
  <si>
    <t>City of Chewelah for Water Main Replacements</t>
  </si>
  <si>
    <t>City of College Place for Water Storage Project</t>
  </si>
  <si>
    <t>Town of Springdale for Storage Capacity Improvements</t>
  </si>
  <si>
    <t>City of Auburn for Groundwater Well Construction</t>
  </si>
  <si>
    <t>Rogers (AL)</t>
  </si>
  <si>
    <t>Coosa Valley Water Supply District for Water Supply Expansion</t>
  </si>
  <si>
    <t>Cape Fear Public Utility Authority for Water Main Project</t>
  </si>
  <si>
    <t>Town of White Lake for Sewer Improvements</t>
  </si>
  <si>
    <t>City of Middletown for Raw Water Line Replacement, Phase 2</t>
  </si>
  <si>
    <t>Village of Kiryas Joel for Water Treatment Facility Construction Project</t>
  </si>
  <si>
    <t>City of Newberg for Newberg Water Plant Covering Project</t>
  </si>
  <si>
    <t>Anne Arundel County for Crownsville Water Treatment Facility</t>
  </si>
  <si>
    <t>Sarbanes</t>
  </si>
  <si>
    <t>Howard County Department of Public Works for Lead Service Line Inventory Development</t>
  </si>
  <si>
    <t>Lake County for Public Works Water System Improvements</t>
  </si>
  <si>
    <t>Village of Cary for Water System Resiliency and PFAS Mitigation Improvements Project</t>
  </si>
  <si>
    <t>Village of Morton Grove for Lead Service Line Replacement Project</t>
  </si>
  <si>
    <t>City of Burbank for Water Treatment Facility</t>
  </si>
  <si>
    <t>Schiff</t>
  </si>
  <si>
    <t>City of Pasadena for Water and Wastewater System Replacement</t>
  </si>
  <si>
    <t>City of Highland Park for George B Prindle Water Restoration and Flood Reduction Project</t>
  </si>
  <si>
    <t>City of North Chicago for Lead Service Line Replacements</t>
  </si>
  <si>
    <t>Village of Wilmette for Lead Service Line Replacement Project</t>
  </si>
  <si>
    <t>City of Grand Haven for Harbor Island Drinking Water Treatment Remediation</t>
  </si>
  <si>
    <t>Covington Water District for Reservoir Construction Project</t>
  </si>
  <si>
    <t>City of College Park for Lead/Galvanized Water Service Line Replacement Project</t>
  </si>
  <si>
    <t>City of East Point for Elevated Storage Tank Project</t>
  </si>
  <si>
    <t>City of Fairburn for Water Supply Project</t>
  </si>
  <si>
    <t>City of Woodway for Storage Tank Rehabilitation</t>
  </si>
  <si>
    <t>Montville Township for PFAS Treatment Implementation</t>
  </si>
  <si>
    <t>Town of Dover for Lead Service Line Replacements</t>
  </si>
  <si>
    <t>Township of Nutley for Booster Pump Station Enhancement</t>
  </si>
  <si>
    <t>Township of Pequannock for PFAS Mitigation/Remediation Project</t>
  </si>
  <si>
    <t>City of American Falls for Water Improvement Project</t>
  </si>
  <si>
    <t>Simpson</t>
  </si>
  <si>
    <t>City of Bellevue for Drinking Water Improvements Project</t>
  </si>
  <si>
    <t>City of Rigby for Water Improvements Project</t>
  </si>
  <si>
    <t>City of Eaton Rapids for Water Treatment Plant Pressure Filters Replacement</t>
  </si>
  <si>
    <t>Village of Clatonia for Well Construction</t>
  </si>
  <si>
    <t>Village of Ewing for Water Management Improvements</t>
  </si>
  <si>
    <t>Village of Giltner for Lift Station Replacement</t>
  </si>
  <si>
    <t>Village of Hordville for Well Replacement</t>
  </si>
  <si>
    <t>Village of Ohiowa for Well Replacement</t>
  </si>
  <si>
    <t>Township of Manchester for Water Treatment Facility Construction</t>
  </si>
  <si>
    <t>King County Water District for Water Treatment Modernization</t>
  </si>
  <si>
    <t>City of East Moline for Water Treatment Plant Clearwell Replacement</t>
  </si>
  <si>
    <t>City of Freeport for Water Main Replacement Project</t>
  </si>
  <si>
    <t>City of Rockford for Auburn Street Water Main Replacement</t>
  </si>
  <si>
    <t>Village of Coal Valley for Water Main Extension and Well #4 Water Tower Construction Project</t>
  </si>
  <si>
    <t>Village of South Pekin for Water Infrastructure Improvements</t>
  </si>
  <si>
    <t>Greene County for Water Main Infrastructure Improvements</t>
  </si>
  <si>
    <t>Town of Gordonsville for Water System Meter and Software Replacement</t>
  </si>
  <si>
    <t>City of Chandler for New Wells Project</t>
  </si>
  <si>
    <t>City of Mesa for Vault Meter Rehabilitation Project</t>
  </si>
  <si>
    <t>City of Bemidji for Wastewater Treatment Facility Project</t>
  </si>
  <si>
    <t>City of Coleraine for Water Infrastructure Upgrades</t>
  </si>
  <si>
    <t>City of Cook for Water Storage Reconstruction</t>
  </si>
  <si>
    <t>City of Ely for Water System Improvements</t>
  </si>
  <si>
    <t>City of Keewatin for Water Infrastructure Upgrades</t>
  </si>
  <si>
    <t>City of Mountain Iron for Water Main Loop Project</t>
  </si>
  <si>
    <t>City of Pine City for Wastewater Treatment Pond System Upgrade Project</t>
  </si>
  <si>
    <t>Hibbing Public Utilities for Water Infrastructure Improvement and Expansion Project</t>
  </si>
  <si>
    <t>Town of Lake Luzerne for Water Storage Tank Rehabilitation</t>
  </si>
  <si>
    <t>Village of Broadalbin for Storage Tank Replacement</t>
  </si>
  <si>
    <t>Village of Hudson Falls for Water Main Replacement</t>
  </si>
  <si>
    <t>Village of Port Leyden for Water Distribution System Improvements</t>
  </si>
  <si>
    <t>City of Berkley for Lead Water Service Line Replacements</t>
  </si>
  <si>
    <t>City of Ferndale for Lead Service Line Verifications</t>
  </si>
  <si>
    <t>Bethpage Water District for Treatment Upgrades for 1,4-Dioxane and VOCs at Plant No. 5</t>
  </si>
  <si>
    <t>Hicksville Water District for AOP Treatment at Plant No. 11</t>
  </si>
  <si>
    <t>Village of Farmingdale for Water Treatment Project</t>
  </si>
  <si>
    <t>Village of Sands Point for Water Improvement Project</t>
  </si>
  <si>
    <t>Village of Williston Park for PFAS Treatment at Well 4</t>
  </si>
  <si>
    <t>Westbury Water and Fire District for Well 16 1,4-Dioxane Treatment/PFOS/PFOA   Treatments</t>
  </si>
  <si>
    <t>Alameda County Water District for Groundwater PFAS Treatment Facility Project, Phase 1</t>
  </si>
  <si>
    <t>City of Canton for Cromer Water Storage Reservoir Demolition and Replacement Project</t>
  </si>
  <si>
    <t>Village of Silver Lake for Water Main Improvement Project</t>
  </si>
  <si>
    <t>Eastern Municipal Water District for Well 56 and Well 57 PFAS Removal Project</t>
  </si>
  <si>
    <t>Jurupa Community Services District for Well 29 Development Project</t>
  </si>
  <si>
    <t>Western Municipal Water District for Expanded Recycled Water Infrastructure</t>
  </si>
  <si>
    <t>Village of Mexico for Water System Improvements</t>
  </si>
  <si>
    <t>City of Allen Park for Allen Road Water Main Replacement Project</t>
  </si>
  <si>
    <t>Great Lakes Water Authority for Downriver Loop Water Main Construction</t>
  </si>
  <si>
    <t>Wyandotte Municipal Services for Lead Service Line Replacement</t>
  </si>
  <si>
    <t>Solano Irrigation District for Vaca Valley Public Water System Consolidation - Phase I</t>
  </si>
  <si>
    <t>Thompson (CA)</t>
  </si>
  <si>
    <t>Jersey Shore Area Joint Water Authority for Water Treatment Facility Construction</t>
  </si>
  <si>
    <t>City of Lathrup Village for Southfield Road Water Main, Phase A</t>
  </si>
  <si>
    <t>Redford Charter Township for Lead Service Lines Investigation and Replacement</t>
  </si>
  <si>
    <t>County of Maui for Lahaina Water Infrastructure Resiliency and Hardening</t>
  </si>
  <si>
    <t>Tokuda</t>
  </si>
  <si>
    <t>Hawaii Department of Land and Natural Resources for Deep Monitor Well in Launiupoko, Maui</t>
  </si>
  <si>
    <t>Town of Stillwater for Phase Three Water Main Replacements</t>
  </si>
  <si>
    <t>City of Chino for Benson Emergency Power Generator Project</t>
  </si>
  <si>
    <t>Monte Vista Water District for Pipeline Replacement Project</t>
  </si>
  <si>
    <t>Town of Groton for Regional Water System Expansion for PFAS Mitigation Project</t>
  </si>
  <si>
    <t>Town of Westford for PFAS Treatment Infrastructure Project</t>
  </si>
  <si>
    <t>City of Clayton for Water Line Project</t>
  </si>
  <si>
    <t>Turner</t>
  </si>
  <si>
    <t>City of Aurora for Lead Service Line Replacement Project</t>
  </si>
  <si>
    <t>Underwood</t>
  </si>
  <si>
    <t>City of Joliet for Grand Prairie Water Commission Infrastructure Construction for Northern Illinois</t>
  </si>
  <si>
    <t>City of Oglesby for Water Main Replacement Project</t>
  </si>
  <si>
    <t>Village of Oswego for Drinking Water Supply Project</t>
  </si>
  <si>
    <t>City of Avenal for Water Storage Tank Project</t>
  </si>
  <si>
    <t>City of McFarland for Well Replacement</t>
  </si>
  <si>
    <t>Borough of Swedesboro for Lead Pipe Abatement</t>
  </si>
  <si>
    <t>City of Carrollton for Water Line Replacement and Rehabilitation</t>
  </si>
  <si>
    <t>Van Duyne</t>
  </si>
  <si>
    <t>City of Hurst for Storage Tank Construction</t>
  </si>
  <si>
    <t>City of Keller for Water Transmission Line Replacement</t>
  </si>
  <si>
    <t>Haltom City for Webster Street Water System Reconstruction</t>
  </si>
  <si>
    <t>City of Altoona for Water System Improvements</t>
  </si>
  <si>
    <t>Camino Real Regional Utility Authority for Well Renovation Project</t>
  </si>
  <si>
    <t>Luna County for Columbus Well and Storage Project</t>
  </si>
  <si>
    <t>Ramah Navajo School Board for Drinking Water Improvement Project</t>
  </si>
  <si>
    <t>City of Jonesville for Lead Service Line and Water Main Replacement</t>
  </si>
  <si>
    <t>GRSD Sewer Authority for Tertiary Filter Replacement</t>
  </si>
  <si>
    <t>Village of Michiana for Water Main Replacement</t>
  </si>
  <si>
    <t>Borough of Rocky Hill for Municipal Water Infrastructure Improvements</t>
  </si>
  <si>
    <t>Watson Coleman</t>
  </si>
  <si>
    <t>City of Wellston for Water Treatment Plant Construction</t>
  </si>
  <si>
    <t>Town of Lovettsville for Second Elevated Water Tower</t>
  </si>
  <si>
    <t>Town of Round Hill for Airmont Water Storage Tank</t>
  </si>
  <si>
    <t>Nesquehoning Borough Authority for Reservoir and Water Treatment Improvements</t>
  </si>
  <si>
    <t>City of College Park for Lead/Galvanized Water Pipeline Replacement</t>
  </si>
  <si>
    <t>Town of Tully and Town of LaFayette for Joint Water Source Replacement and Transmission Project</t>
  </si>
  <si>
    <t>Village of Minoa for Wastewater Treatment Plant and Research Facility Improvements</t>
  </si>
  <si>
    <t>Missoula County for Water Well Upgrades</t>
  </si>
  <si>
    <t>Zinke</t>
  </si>
  <si>
    <t>Town of Alberton for Water Tank Replacement</t>
  </si>
  <si>
    <t>Alabama</t>
  </si>
  <si>
    <t>Arkansas</t>
  </si>
  <si>
    <t>Arizona</t>
  </si>
  <si>
    <t>California</t>
  </si>
  <si>
    <t>Colorado</t>
  </si>
  <si>
    <t>Connecticut</t>
  </si>
  <si>
    <t>Delaware</t>
  </si>
  <si>
    <t>Florida</t>
  </si>
  <si>
    <t>Georgia</t>
  </si>
  <si>
    <t>Hawaii</t>
  </si>
  <si>
    <t>Iowa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</si>
  <si>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</si>
  <si>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</si>
  <si>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</si>
  <si>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</si>
  <si>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</si>
  <si>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</si>
  <si>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</si>
  <si>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</si>
  <si>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</si>
  <si>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</si>
  <si>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</si>
  <si>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</si>
  <si>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North Carolina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</si>
  <si>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</si>
  <si>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</si>
  <si>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</si>
  <si>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</si>
  <si>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</si>
  <si>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</si>
  <si>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</si>
  <si>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</si>
  <si>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</si>
  <si>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</si>
  <si>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</si>
  <si>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</si>
  <si>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</si>
  <si>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Tennessee</t>
  </si>
  <si>
    <t>Texas</t>
  </si>
  <si>
    <t>Utah</t>
  </si>
  <si>
    <t>Virgnia</t>
  </si>
  <si>
    <t>Vermont</t>
  </si>
  <si>
    <t>Washington</t>
  </si>
  <si>
    <t>Wisconsin</t>
  </si>
  <si>
    <t>West Virgnia</t>
  </si>
  <si>
    <t>Wyoming</t>
  </si>
  <si>
    <t>Total</t>
  </si>
  <si>
    <t>Conneticut</t>
  </si>
  <si>
    <t>Idaho</t>
  </si>
  <si>
    <t>Montana</t>
  </si>
  <si>
    <t>Clean Water Projects</t>
  </si>
  <si>
    <t>Drinking Water Projects</t>
  </si>
  <si>
    <t>Total Projects</t>
  </si>
  <si>
    <t>Total Funding</t>
  </si>
  <si>
    <t>Alaska</t>
  </si>
  <si>
    <t xml:space="preserve">New York </t>
  </si>
  <si>
    <t>North Dakota</t>
  </si>
  <si>
    <t>South Dakota</t>
  </si>
  <si>
    <t>Virginia</t>
  </si>
  <si>
    <t>West Virginia</t>
  </si>
  <si>
    <t>State Total</t>
  </si>
  <si>
    <t>Clean Water Earmark Funding</t>
  </si>
  <si>
    <t>Drinking Water Earmark Funding</t>
  </si>
  <si>
    <t>Projects</t>
  </si>
  <si>
    <t>2021 Drinking Water SRF</t>
  </si>
  <si>
    <t>Difference</t>
  </si>
  <si>
    <t>2021 Clean Water SRF</t>
  </si>
  <si>
    <t>2025 Net Funding</t>
  </si>
  <si>
    <t>Total Difference</t>
  </si>
  <si>
    <t>2025 House Earmarks</t>
  </si>
  <si>
    <t>2025 Senate Earmarks</t>
  </si>
  <si>
    <t>2025 Senate SRF Allotment</t>
  </si>
  <si>
    <t>2025 House SRF Allotment</t>
  </si>
  <si>
    <t>Clean Water</t>
  </si>
  <si>
    <t>Drinking Water</t>
  </si>
  <si>
    <t>Clean Water Earmarks</t>
  </si>
  <si>
    <t>Drinking Water Earmarks</t>
  </si>
  <si>
    <t>Total Earmarks</t>
  </si>
  <si>
    <t>Program/Account</t>
  </si>
  <si>
    <t>Project</t>
  </si>
  <si>
    <t>Funding</t>
  </si>
  <si>
    <t>Majority</t>
  </si>
  <si>
    <t>Minority</t>
  </si>
  <si>
    <t>Clean Water SRF</t>
  </si>
  <si>
    <t>City of Bayou La Batre for Wastewater System Improvements</t>
  </si>
  <si>
    <t>Britt</t>
  </si>
  <si>
    <t>City of Gadsden for Drainage Infrastructure Improvement</t>
  </si>
  <si>
    <t>City of Craig Raw Water Line Replacement</t>
  </si>
  <si>
    <t>Murkowski</t>
  </si>
  <si>
    <t>Anchorage Water and Wastewater Utility for Sewer Access</t>
  </si>
  <si>
    <t>City and Borough of Sitka for Wastewater Effluent Disinfection Treatment System</t>
  </si>
  <si>
    <t>City and Borough of Wrangell for Wastewater Treatment Plant Upgrades</t>
  </si>
  <si>
    <t>City and Borough of Yakutat for Sewer System Upgrades</t>
  </si>
  <si>
    <t>City of Hoonah for Icy Strait Point Force Main Sewer Project</t>
  </si>
  <si>
    <t>City of Whittier for Wastewater Infrastructure Improvements</t>
  </si>
  <si>
    <t>City of Show Low for Savage Sewer Phase 2</t>
  </si>
  <si>
    <t>Kelly, Sinema</t>
  </si>
  <si>
    <t xml:space="preserve">Town of Parker for Wastewater Project </t>
  </si>
  <si>
    <t>Tri-City Regional Sanitary District of Gila County for II Gravity Main Project</t>
  </si>
  <si>
    <t>Sinema</t>
  </si>
  <si>
    <t>City of Blytheville for Wastewater System Improvements</t>
  </si>
  <si>
    <t>Boozman</t>
  </si>
  <si>
    <t>City of Conway for Tucker Creek Equalization Storage Facility</t>
  </si>
  <si>
    <t>City of Fort Smith for Water Transmission</t>
  </si>
  <si>
    <t>Little Rock Water Reclamation Authority for Port of Little Rock Water Expansion</t>
  </si>
  <si>
    <t>City of Camarillo for the Valley Road Sewer Forcemain Project</t>
  </si>
  <si>
    <t>Butler, Padilla</t>
  </si>
  <si>
    <t>City of Santee for Dewatering Station</t>
  </si>
  <si>
    <t>City of Tulare for Cybersecurity for Wastewater Treatment Plant</t>
  </si>
  <si>
    <t>County of Sutter for Robbins Wastewater Treatment Plant Back Up Generator</t>
  </si>
  <si>
    <t>Padilla</t>
  </si>
  <si>
    <t>Butler</t>
  </si>
  <si>
    <t>East County Advanced Water Joint Powers Authority for Water Purification Project</t>
  </si>
  <si>
    <t>City of Evans for East Side Stormwater Project</t>
  </si>
  <si>
    <t>Bennet, Hickenlooper</t>
  </si>
  <si>
    <t xml:space="preserve">City of Fruita for Sanitary Sewer Collection System Replacement </t>
  </si>
  <si>
    <t>Mesa County Lower Valley Public Improvement District (PID) for Sewer and Collection System Upgrade</t>
  </si>
  <si>
    <t xml:space="preserve">Town of Norwood for Water &amp; Sewer Line Replacement Project </t>
  </si>
  <si>
    <t>Borough of Jewett City Department of Public Utilities for Waste- water Project</t>
  </si>
  <si>
    <t>Blumenthal, Murphy</t>
  </si>
  <si>
    <t>City of Torrington for Toro Field Siphon Abandonment and Sewer Replacement</t>
  </si>
  <si>
    <t>Naugatuck Valley Council of Governments for Sewer Siphon Relocation Associated with Kinneytown Dam Removal</t>
  </si>
  <si>
    <t>Norwich Public Utilities for North Main Street Wastewater System Upgrade Project</t>
  </si>
  <si>
    <t>Town of Clinton for Wastewater Collection System and Treatment Facility</t>
  </si>
  <si>
    <t>Town of Ellington Water Pollution Control Authority for Sewer Main Replacement</t>
  </si>
  <si>
    <t>Town of Fairfield for Fairfield Water Quality and Resilience Sewer Upgrade</t>
  </si>
  <si>
    <t>Town of Winchester for Southern Sewer Network Expansion</t>
  </si>
  <si>
    <t>City of Wilmington for Water System Upgrades</t>
  </si>
  <si>
    <t>Carper, Coons</t>
  </si>
  <si>
    <t>Kent County Levy Court for Murderkill River Crossing Project</t>
  </si>
  <si>
    <t xml:space="preserve">Carper  </t>
  </si>
  <si>
    <t>Partnership for the Delaware Estuary for Resilience and Clean Water Upgrades</t>
  </si>
  <si>
    <t>Sussex County for Regional Wastewater Resiliency Initiative</t>
  </si>
  <si>
    <t>Carper</t>
  </si>
  <si>
    <t>City of Arcade for Sewage Treatment Plant .......................................</t>
  </si>
  <si>
    <t>Ossoff, Warnock</t>
  </si>
  <si>
    <t>City of Barnesville for Wastewater Collection System Improvements</t>
  </si>
  <si>
    <t>City of Hampton for Stormwater Infrastructure Improvements ..........</t>
  </si>
  <si>
    <t>Ossoff</t>
  </si>
  <si>
    <t>City of Hinesville for Pump Station Replacement Project ..................</t>
  </si>
  <si>
    <t>City of Moultrie for SE Business Park Sewer Extension .....................</t>
  </si>
  <si>
    <t>Warnock</t>
  </si>
  <si>
    <t>City of Waynesboro for Sanitary Sewer Improvements .......................</t>
  </si>
  <si>
    <t>City and County of Honolulu for Stormwater Planning Study in the Vicinity of Kaelepulu Stream</t>
  </si>
  <si>
    <t>Hirono</t>
  </si>
  <si>
    <t>Cahokia Heights for Sanitary Sewer Improvements ...........................</t>
  </si>
  <si>
    <t>Duckworth</t>
  </si>
  <si>
    <t>City of Carbondale for Stormwater and Flooding Mitigation Project</t>
  </si>
  <si>
    <t>Duckworth, Durbin</t>
  </si>
  <si>
    <t>City of Paris for Wastewater Treatment Plant Upgrades ...................</t>
  </si>
  <si>
    <t>Greene County for Water and Wastewater Infrastructure ..................</t>
  </si>
  <si>
    <t>Young</t>
  </si>
  <si>
    <t>City of Hays for R9 Wellfield and Pipeline Project ............................</t>
  </si>
  <si>
    <t>Riley County for Sewer District Upgrades ..........................................</t>
  </si>
  <si>
    <t>Martin County for Wastewater Treatment Plant Rehabilitation .........</t>
  </si>
  <si>
    <t>McConnell</t>
  </si>
  <si>
    <t>Calcasieu Parish Police Jury for North Lake Charles Water Rehabilition Project</t>
  </si>
  <si>
    <t>Cassidy, Kennedy</t>
  </si>
  <si>
    <t>City of Lake Charles for Wastewater Treatment System Rehabilitation</t>
  </si>
  <si>
    <t>City of Monroe Lift Rehabilitation Project</t>
  </si>
  <si>
    <t xml:space="preserve">City of Monroe Lift Rehabilitation Project </t>
  </si>
  <si>
    <t>Caribou Utilities District for Wastewater Infrastructure Improvements</t>
  </si>
  <si>
    <t>Collins</t>
  </si>
  <si>
    <t>City of Biddeford for Wastewater Infrastructure Improvements</t>
  </si>
  <si>
    <t>Clinton Water District for Wastewater Infrastructure Improvements</t>
  </si>
  <si>
    <t>Collins, King</t>
  </si>
  <si>
    <t>Richmond Utilities District for Wastewater Infrastructure Improvements</t>
  </si>
  <si>
    <t>Sabattus Sanitary District for Wastewater Improvements</t>
  </si>
  <si>
    <t>King</t>
  </si>
  <si>
    <t>South Berwick Sewer District for Wastewater Infrastructure Improvements</t>
  </si>
  <si>
    <t>Town of Fort Kent for Water Infrastructure Improvements</t>
  </si>
  <si>
    <t>Town of Gorham for Wastewater Infrastructure Improvements</t>
  </si>
  <si>
    <t>Town of Hampden for Small Pump Stations &amp; Sewer Main Rehabilitation</t>
  </si>
  <si>
    <t>Town of Limerick for Water and Wastewater Infrastructure Improvements</t>
  </si>
  <si>
    <t>Town of Machias for Wastewater Infrastructure Improvements</t>
  </si>
  <si>
    <t>Vassalboro Sanitary District for Wastewater Infrastructure Improvements</t>
  </si>
  <si>
    <t>Veazie Sewer District for Wastewater Infrastructure Improvements</t>
  </si>
  <si>
    <t>Wells Sanitary District for Wastewater Infrastructure Improvements</t>
  </si>
  <si>
    <t>Canal Place Preservation and Development Authority for Sediment Testing and Remediation</t>
  </si>
  <si>
    <t>Cardin, Van Hollen</t>
  </si>
  <si>
    <t>City of Westminster for Advanced Water Purification System</t>
  </si>
  <si>
    <t xml:space="preserve">Easton Utilities Commission for Pump Station Enhancement </t>
  </si>
  <si>
    <t xml:space="preserve">Howard County for Storm Water Management </t>
  </si>
  <si>
    <t>Town of Greensboro for Regional Wastewater System Expansion</t>
  </si>
  <si>
    <t>Tyngsborough Sewer Commission for Phalanx St. Pump Station Upgrade</t>
  </si>
  <si>
    <t>Markey, Warren</t>
  </si>
  <si>
    <t xml:space="preserve"> Barnstable County for Fire Training Academy PFAS Release Site</t>
  </si>
  <si>
    <t>City of Fall River for South Watuppa Pond Phosphorus Inactivation</t>
  </si>
  <si>
    <t>Holyoke WWTP Facility Master Plan</t>
  </si>
  <si>
    <t>Marblehead Water &amp; Sewer Commission for Sewer Infiltration &amp; Inflow Reduction</t>
  </si>
  <si>
    <t xml:space="preserve">Town of Agawam for Downtown Stormwater Infrastructure Improvements
</t>
  </si>
  <si>
    <t>City of Cheboygan for Sewer Infiltration/Inflow Reduction Plan</t>
  </si>
  <si>
    <t xml:space="preserve">Emmet County for Pellston Airport PFAS Source Remediation Project </t>
  </si>
  <si>
    <t>Great Lakes Water Authority for Freud &amp; Connors Creek Pump Station Rehabilitation</t>
  </si>
  <si>
    <t>Peters, Stabenow</t>
  </si>
  <si>
    <t>Great Lakes Water Authority for Intercommunity Relief Sewer Modification</t>
  </si>
  <si>
    <t>Macomb County for Sediment Control for Urban Watersheds</t>
  </si>
  <si>
    <t>City of Floodwood for Water Infrastructure Improvements</t>
  </si>
  <si>
    <t>Klobuchar, Smith</t>
  </si>
  <si>
    <t xml:space="preserve">City of Lamberton for Infrastructure Improvements </t>
  </si>
  <si>
    <t>City of Madison Lake for Sanitary and Water System Improvements</t>
  </si>
  <si>
    <t xml:space="preserve">City of Moorhead for Dewatering System </t>
  </si>
  <si>
    <t>City of Newport for Inflow and Infiltration Mitigation</t>
  </si>
  <si>
    <t>City of Sacred Heart for Infrastructure Improvements</t>
  </si>
  <si>
    <t>City of Winona for Wastewater Treatment Plant Phosphorus Reduction</t>
  </si>
  <si>
    <t>Cities of Clinton, Bolton, and Raymond for Regional Wastewater Improvements</t>
  </si>
  <si>
    <t>Hyde-Smith</t>
  </si>
  <si>
    <t>City of Laurel for Wastewater Infrastructure Improvements</t>
  </si>
  <si>
    <t>Wicker</t>
  </si>
  <si>
    <t xml:space="preserve">City of Moss Point for Wastewater System Improvements </t>
  </si>
  <si>
    <t>Hyde-Smith, Wicker</t>
  </si>
  <si>
    <t>City of Natchez for Stormwater Infrastructure Improvements</t>
  </si>
  <si>
    <t>DeSoto County for Wastewater Improvements</t>
  </si>
  <si>
    <t>Middle Niobrara Natural Resources District for Long Pine Creek and Bone Creek Watershed Improvements</t>
  </si>
  <si>
    <t>Fischer</t>
  </si>
  <si>
    <t>Village of Greeley for Wastewater Improvements</t>
  </si>
  <si>
    <t>Village of Ong for Lagoon System Renovations</t>
  </si>
  <si>
    <t>Village of Shelby for Lagoon Improvements</t>
  </si>
  <si>
    <t>Village of Valparaiso for Sewer Rehabilitation</t>
  </si>
  <si>
    <t>Baker Water and Sewer General Improvement District for Water Infrastrructure Upgrades</t>
  </si>
  <si>
    <t>Cortez Masto, Rosen</t>
  </si>
  <si>
    <t>City of Sparks for Truckee Meadows Water Reclamation Facility Improvements</t>
  </si>
  <si>
    <t>Eureka County for Water Utility Improvements</t>
  </si>
  <si>
    <t xml:space="preserve"> White Pine County for Sewer and Water Expansion</t>
  </si>
  <si>
    <t xml:space="preserve">Borough of Swedesboro for Sanitary Sewer Pump Station </t>
  </si>
  <si>
    <t>Booker</t>
  </si>
  <si>
    <t>County of Passaic for River Street Storm Water Management Project</t>
  </si>
  <si>
    <t>City of Carlsbad for Canal Street Storm Drain System Extensio</t>
  </si>
  <si>
    <t>Luja'n</t>
  </si>
  <si>
    <t>City of Rio Rancho for Aquifer Reinjection Project</t>
  </si>
  <si>
    <t>Heinrich, Luja'n</t>
  </si>
  <si>
    <t xml:space="preserve"> Village of Millerton for Wastewater System</t>
  </si>
  <si>
    <t>Gillibrand, Schumer</t>
  </si>
  <si>
    <t>City of Canton for Wastewater Infrastructure Improvements</t>
  </si>
  <si>
    <t>City of Struthers for Wastewater Infrastructure Improvements</t>
  </si>
  <si>
    <t>Lorian County for Regional Wastewater Infrastructure</t>
  </si>
  <si>
    <t>Northeast Ohio Regional Sewer District for Applewood Drive Stormwater Improvements</t>
  </si>
  <si>
    <t xml:space="preserve">Arnold Irrigation District for Infrastructure Modernization Project </t>
  </si>
  <si>
    <t>Merkley, Wyden</t>
  </si>
  <si>
    <t>City of Eugene for Wastewater Retrofit</t>
  </si>
  <si>
    <t>City of John Day for Wastewater Treatment Plant</t>
  </si>
  <si>
    <t>Deschutes River Conservancy for Water Infrastructure Improvements</t>
  </si>
  <si>
    <t>Bear Creek Watershed Authority for Installation of Emergency Generators</t>
  </si>
  <si>
    <t>Casey, Fetterman</t>
  </si>
  <si>
    <t>Borough of Forest Hills for Storm Sewer Replacement and Sanitary Sewer Access Improvements</t>
  </si>
  <si>
    <t>Fetterman</t>
  </si>
  <si>
    <t>Borough of Ursina for UV System for Sewage Treatment Plant</t>
  </si>
  <si>
    <t>Chesapeake Conservancy for Water Quality Protection</t>
  </si>
  <si>
    <t>Casey</t>
  </si>
  <si>
    <t>City of Aliquippa Storm Sewer Separation Project</t>
  </si>
  <si>
    <t>Dry Tavern Sewer Authority for Sewage Treatment Plant Improvements</t>
  </si>
  <si>
    <t>Mid-Cameron Authority for Sludge Drying and Storage</t>
  </si>
  <si>
    <t>Monroe County for Wastewater Treatment Plant Upgrades</t>
  </si>
  <si>
    <t>Newberry Township for Storm Sewer Improvements</t>
  </si>
  <si>
    <t>Punxsutawney Borough for Sewage Treatment Plant Disinfection System Upgrades</t>
  </si>
  <si>
    <t>Redstone Township Sewer Authority for Sewage Extension</t>
  </si>
  <si>
    <t>Sandy Township for Sewer Extension</t>
  </si>
  <si>
    <t>West Newton Borough for Lift Station Improvements</t>
  </si>
  <si>
    <t xml:space="preserve">City of East Providence for Sewer System Rehabilitation </t>
  </si>
  <si>
    <t>Reed, Whitehouse</t>
  </si>
  <si>
    <t>Town of Charlestown for Onsite Wastewater Treatment Systems Upgrades</t>
  </si>
  <si>
    <t>Whithouse</t>
  </si>
  <si>
    <t>Town of Cumberland for Sewer Main Replacements</t>
  </si>
  <si>
    <t xml:space="preserve">Reed </t>
  </si>
  <si>
    <t>Town of West Warwick for Wastewater Treatment Facility</t>
  </si>
  <si>
    <t>City of Conway for Wastewater Infrastructure Improvements</t>
  </si>
  <si>
    <t>Graham</t>
  </si>
  <si>
    <t xml:space="preserve">City of North Augusta for Greeneway Culvert Replacement </t>
  </si>
  <si>
    <t xml:space="preserve">Town of Kershaw Sewer Outfall Line Project </t>
  </si>
  <si>
    <t>Town of Lynchburg for Water and Wastewater Infrastructure Improvements</t>
  </si>
  <si>
    <t xml:space="preserve">Town of Sullivan’s Island for Drainage Improvement </t>
  </si>
  <si>
    <t>Town of Woodruff for Wastewater Infrastructure Improvements</t>
  </si>
  <si>
    <t>Addison County Community Trust for Manufactured Housing Community Wastewater Improvements</t>
  </si>
  <si>
    <t>Sanders</t>
  </si>
  <si>
    <t>Bolton Valley Water and Community Development Company for Community Wastewater Treatment Facility</t>
  </si>
  <si>
    <t>Welch</t>
  </si>
  <si>
    <t>City of Burlington for South End Wastewater Storage</t>
  </si>
  <si>
    <t>Sanders, Welch</t>
  </si>
  <si>
    <t>Highgate Village for Wastewater System Centralization</t>
  </si>
  <si>
    <t>Town of Cabot for Wastewater Repairs</t>
  </si>
  <si>
    <t>Town of Richmond for Wastewater Treatment Facility Septage Processing Upgrade</t>
  </si>
  <si>
    <t>Town of Wolcott for Wolcott Community Wastewater</t>
  </si>
  <si>
    <t>Town of Woodstock for Woodstock Wastewater Treatment Facility</t>
  </si>
  <si>
    <t>City of Williamsburg for Sanitary Sewer Resiliency Improvements</t>
  </si>
  <si>
    <t>Kaine, Warner</t>
  </si>
  <si>
    <t>Town of Altavista for Wastewater Treatment Plant Improvements</t>
  </si>
  <si>
    <t>Town of Fries for Drinking Water and Sewer Treatment Improvement</t>
  </si>
  <si>
    <t xml:space="preserve">Town of Wytheville for Wastewater Plant Upgrade </t>
  </si>
  <si>
    <t>York County for Sewer Extension Projects</t>
  </si>
  <si>
    <t>City of Anacortes for Samish Indian Nation Summit Park Sewer Upgrade Project</t>
  </si>
  <si>
    <t>Murray</t>
  </si>
  <si>
    <t>Clark Regional Wastewater District for Wallace Heights Septic Elimination</t>
  </si>
  <si>
    <t>Port of Bellingham for Fairhaven Marine Industrial Park Stormwater Improvement Project</t>
  </si>
  <si>
    <t>Cantwell</t>
  </si>
  <si>
    <t>Quinault Indian Nation for Aalis Hill Landslide Mitigation</t>
  </si>
  <si>
    <t>Washington State Department of Natural Resources for Sewer Extension Project to Protect Sensitive Groundwater Area</t>
  </si>
  <si>
    <t>Boone County PSD for Wastewater Treatment Concept Design Plan and Pipeline Extension Project for Hobet Mine Redevelopment</t>
  </si>
  <si>
    <t>Capito, Manchin</t>
  </si>
  <si>
    <t>Center Public Service District for Phase II Sewer Extension</t>
  </si>
  <si>
    <t>City of Bridgeport for Aerotech Park Utility Extension</t>
  </si>
  <si>
    <t>Manchin</t>
  </si>
  <si>
    <t>City of Charles Town for Green Infrastructure Master Plan</t>
  </si>
  <si>
    <t>Ravencliff-McGraws-Saulsville Public Service District for Glen Rogers Sewer System Improvements</t>
  </si>
  <si>
    <t>Town of Ansted for Collection System Extension</t>
  </si>
  <si>
    <t xml:space="preserve">Town of Glasgow for Sewer Repair </t>
  </si>
  <si>
    <t xml:space="preserve">Town of Grantsville for Wastewater Improvements Phase I </t>
  </si>
  <si>
    <t>Capito</t>
  </si>
  <si>
    <t>Bell Sanitary District for Holding Tank Treatment Facility</t>
  </si>
  <si>
    <t>Baldwin</t>
  </si>
  <si>
    <t>City of Oshkosh for Wastewater Treatment</t>
  </si>
  <si>
    <t>Forest County Potawatomi Community for Wastewater Treatment</t>
  </si>
  <si>
    <t>Green Bay Metropolitan Sewerage District for Watershed Improvements</t>
  </si>
  <si>
    <t>Town of Richmond for Wastewater Improvements</t>
  </si>
  <si>
    <t>Village of Brandon for Wastewater Improvements</t>
  </si>
  <si>
    <t>Drinking Water SRF</t>
  </si>
  <si>
    <t>City of Grove Hill for Water System Improvements</t>
  </si>
  <si>
    <t>City of Union Springs for Water System Improvements</t>
  </si>
  <si>
    <t>The Water Works and Sewer Board of the City of Greenville for Water Supply Improvements</t>
  </si>
  <si>
    <t>Britt, Turberville</t>
  </si>
  <si>
    <t>Anchorage Water and Wastewater Utility for Girdwood Well Production Upgrades</t>
  </si>
  <si>
    <t>Mukowski</t>
  </si>
  <si>
    <t>Anchorage Water and Wastewater Utility for Romig Utility Contaminated Well Replacement</t>
  </si>
  <si>
    <t xml:space="preserve">City of Angoon for Utilities Replacement </t>
  </si>
  <si>
    <t xml:space="preserve">City of Homer for A–Frame Water Transmission Main Replacement </t>
  </si>
  <si>
    <t>City of Ketchikan for Tongass Avenue Water Main Replacement</t>
  </si>
  <si>
    <t>City of Seward for Aging Water Mains Replacement</t>
  </si>
  <si>
    <t xml:space="preserve">City of Soldotna for Well ’C’ Treatment Upgrade </t>
  </si>
  <si>
    <t>City of Unalaska for Captains Bay Drinking Waterline Replacement</t>
  </si>
  <si>
    <t>City of Wasilla for Wasilla-Palmer Water System Interconnect Design</t>
  </si>
  <si>
    <t>Metlakatla Indian Community for Repairs/Upgrades to the Wastewater Lagoon</t>
  </si>
  <si>
    <t>Native Village of Nelson Lagoon for Water Storage Tank Replace</t>
  </si>
  <si>
    <t>City of Page for Water Treatment Plant Project</t>
  </si>
  <si>
    <t>City of Safford for Water Storage Tank</t>
  </si>
  <si>
    <t xml:space="preserve">Town of Patagonia for Water Line Upgrades </t>
  </si>
  <si>
    <t>City of Helena-West Helena for Water Rehabilitation</t>
  </si>
  <si>
    <t>Wynne Water Utilities for Water Infrastructure Improvements</t>
  </si>
  <si>
    <t>City of East Palo Alto for Water Infrastructure Improvements</t>
  </si>
  <si>
    <t>Utica Water and Power Authority for Water Supply Reliability Project</t>
  </si>
  <si>
    <t>City of Manitou Springs for Replacement of Aging Water Meters</t>
  </si>
  <si>
    <t>City of Trinidad for Water Tank Rehab</t>
  </si>
  <si>
    <t>Ute Mountain Ute Tribe for Cortez-Towaoc Water Main Replacement Phase 3 Design</t>
  </si>
  <si>
    <t>Southington Water Department (SWD) for Wells PFAS Treatment</t>
  </si>
  <si>
    <t xml:space="preserve">City of Bainbridge for the Construction of a Municipal Well </t>
  </si>
  <si>
    <t>City of Butler for New Well Water Supply</t>
  </si>
  <si>
    <t>City of Wrens for New Municipal Drinking Water Well</t>
  </si>
  <si>
    <t>Dade County Water and Sewer Authority for Asbestos Pipe Replacement</t>
  </si>
  <si>
    <t>County of Hawaii Department of Water Supply for Chlorination System Conversion</t>
  </si>
  <si>
    <t>Hirono, Schatz</t>
  </si>
  <si>
    <t>County of Maui Department of Water Supply for Mahinahina Well Backup Well</t>
  </si>
  <si>
    <t>Schatz</t>
  </si>
  <si>
    <t>Bonnie Brae Forest Manor Sanitary District for Water Capital Improvements</t>
  </si>
  <si>
    <t>City of Chester for Route 150 Water Main Replacement</t>
  </si>
  <si>
    <t>City of Chicago for Lead Service Line Replacements</t>
  </si>
  <si>
    <t>Durbin</t>
  </si>
  <si>
    <t>City of Macomb for Lead Service Line Replacements</t>
  </si>
  <si>
    <t>City of Markham for Water System Infrastructure Improvements</t>
  </si>
  <si>
    <t>City of Springfield for Water Main Replacement</t>
  </si>
  <si>
    <t>North Park Public Water District for Well Reconstruction and PFAS Treatment</t>
  </si>
  <si>
    <t>Village of Park Forest for Water Main Improvements</t>
  </si>
  <si>
    <t>Winnebago County for City of Rockford PFAS Remediation</t>
  </si>
  <si>
    <t>Winnebago County for Water Main Extension</t>
  </si>
  <si>
    <t>City of Huntington for Drinking Water Regionalization</t>
  </si>
  <si>
    <t>Town of Kingman for Water Infrastructure Improvements</t>
  </si>
  <si>
    <t xml:space="preserve">McPherson Board of Public Utilities for South Well Field Project </t>
  </si>
  <si>
    <t xml:space="preserve">City of Albany for Water Treatment Plant Design </t>
  </si>
  <si>
    <t xml:space="preserve">City of Hazard for Water Plant Improvement </t>
  </si>
  <si>
    <t xml:space="preserve">Edmonson County for Water Intake Improvement </t>
  </si>
  <si>
    <t>Canton Water District for Drinking Water Infrastructure Improvements</t>
  </si>
  <si>
    <t>Livermore Falls Water District for RTE 17 Water Main Reconstruction</t>
  </si>
  <si>
    <t>Monmouth Water Association—Water Main Extension</t>
  </si>
  <si>
    <t>Newport Water District for Drinking Water Infrastructure Improvements</t>
  </si>
  <si>
    <t xml:space="preserve">Garrett County Sanitary District for Gorman Water Source Project </t>
  </si>
  <si>
    <t xml:space="preserve">Town of Princess Anne for Somerset Landing Storm Drainage </t>
  </si>
  <si>
    <t>Charter Township of Royal Oak for Drinking Water System Improvements</t>
  </si>
  <si>
    <t>City of Caseville for Water System Improvements</t>
  </si>
  <si>
    <t xml:space="preserve">Peters, Stabenow </t>
  </si>
  <si>
    <t>City of Fennville Well Replacement</t>
  </si>
  <si>
    <t>City of Grand Blanc for Water Main Modernization Project</t>
  </si>
  <si>
    <t>City of Kalamazoo for Lead Service Line Replacement</t>
  </si>
  <si>
    <t>Stabenow</t>
  </si>
  <si>
    <t>City of Romulus for Water Main Distribution</t>
  </si>
  <si>
    <t>City of Taylor for Lead Line Replacement</t>
  </si>
  <si>
    <t>Fenton Township Safe Drinking Water Project</t>
  </si>
  <si>
    <t>Oakland County for Water System Improvements</t>
  </si>
  <si>
    <t>Village of Mattawan for Concord Water Tower</t>
  </si>
  <si>
    <t>City of Genoa for New Well and Transmission Line</t>
  </si>
  <si>
    <t xml:space="preserve">City of McCook for Water Treatment Plant </t>
  </si>
  <si>
    <t>Santee Sioux Tribe of The Santee Reservation of Nebraska for Water System Capacity and Infrastructure Improvements</t>
  </si>
  <si>
    <t xml:space="preserve">Village of Farwell for Water System Improvements </t>
  </si>
  <si>
    <t>Village of Oakdale for Well and Water System Improvements</t>
  </si>
  <si>
    <t>Las Vegas Valley Water District for New Rainbow Discharge Line Project</t>
  </si>
  <si>
    <t>Township of Bloomfield for Lead Service Line Replacement</t>
  </si>
  <si>
    <t>Booker, Menendez</t>
  </si>
  <si>
    <t>Borough of Hamburg for Lead/Galvanized Steel Water Service Line Replacement</t>
  </si>
  <si>
    <t>Cape May Water and Sewer Utility for Desalination Plant Funding</t>
  </si>
  <si>
    <t>Hamilton Township Municipal Utilities Authority for Water Main Replacement</t>
  </si>
  <si>
    <t>Town of Kearny for Lead Service Line Replacement</t>
  </si>
  <si>
    <t>Township of Nutley for Booster Pump Station Enhancement Project</t>
  </si>
  <si>
    <t>City of Truth or Consequences for Water Line Improvements</t>
  </si>
  <si>
    <t xml:space="preserve">Heinrich </t>
  </si>
  <si>
    <t>Enchanted Forest Mutual Domestic Water Consumers Association for Water Supply Well and Pumphouse.</t>
  </si>
  <si>
    <t>New Mexico Department of Cultural Affairs for Fort Selden Historic Site Water System Improvements</t>
  </si>
  <si>
    <t>Ojo Caliente Mutual Domestic Water Consumers Association for Water System Improvements</t>
  </si>
  <si>
    <t>Pena Blanca Water and Sanitation District for Water System Improvements</t>
  </si>
  <si>
    <t xml:space="preserve">Village of Mosquero for Water Infrastructure Project </t>
  </si>
  <si>
    <t>Village of Questa for Water System Improvements</t>
  </si>
  <si>
    <t>Heinrich</t>
  </si>
  <si>
    <t xml:space="preserve">City of Glens Falls for Water Distribution System Improvements </t>
  </si>
  <si>
    <t xml:space="preserve">Gillibrand, Schumer </t>
  </si>
  <si>
    <t>City of Watertown for Regional Water Quality Improvement Project</t>
  </si>
  <si>
    <t>Erie County Water Authority for Lead Service Line Replacement Pro-</t>
  </si>
  <si>
    <t>Jericho Water District for PFAS Treatment for Wells 18, 19 &amp; 29</t>
  </si>
  <si>
    <t>Onondaga County Water Authority for Replacing Known Lead Lines</t>
  </si>
  <si>
    <t>Schumer</t>
  </si>
  <si>
    <t>Suffolk County Water Authority for Peconic Lake Estates Water Main Extension</t>
  </si>
  <si>
    <t>Town of Hempstead for Levittown Dioxane Removal</t>
  </si>
  <si>
    <t>Westchester County for BNR Removal Mamaroneck Water Resource Recovery Facility</t>
  </si>
  <si>
    <t>Fayetteville Public Works Commission for Water Treatment Plants</t>
  </si>
  <si>
    <t>Tillis</t>
  </si>
  <si>
    <t xml:space="preserve">City of Barberton for Drinking Water Infrastructure Improvements </t>
  </si>
  <si>
    <t>City of Canfield for Drinking Water Infrastructure</t>
  </si>
  <si>
    <t xml:space="preserve">City of Napoleon for Drinking Water Infrastructure </t>
  </si>
  <si>
    <t>City of Nelsonville for Water System Improvements</t>
  </si>
  <si>
    <t>Village of Adena for Drinking Water Infrastructure</t>
  </si>
  <si>
    <t>Village of Gnadenhutten for Water Infrastructure</t>
  </si>
  <si>
    <t>Village of Jackson Center for Drinking Water Infrastructure</t>
  </si>
  <si>
    <t xml:space="preserve">Village of Nashville for Wastewater Infrastructure </t>
  </si>
  <si>
    <t>Village of Woodsfield for Water Treatment Improvements</t>
  </si>
  <si>
    <t xml:space="preserve">City of Edmond for Water Treatment Plant Expansion </t>
  </si>
  <si>
    <t>Lawton Public Works Authority for Lawton Wastewater Treatment</t>
  </si>
  <si>
    <t>City of Beaverton for Water Infrastructure Project</t>
  </si>
  <si>
    <t>City of Hermiston for Regional Water System Backup Generators</t>
  </si>
  <si>
    <t>City of Maupin for Water System Improvements</t>
  </si>
  <si>
    <t>City of Prineville for Water and Wastewater Extension Project</t>
  </si>
  <si>
    <t xml:space="preserve">City of Talent for Resilient Waterline Installation </t>
  </si>
  <si>
    <t>City of Tillamook for the Water Transmission Line Replacement Project</t>
  </si>
  <si>
    <t>Aleppo Township Authority for Water Line Replacement</t>
  </si>
  <si>
    <t>Belfast Township Municipal Authority for Water Storage Tank Construction</t>
  </si>
  <si>
    <t>Borough of Carlisle for PFAS Mitigation</t>
  </si>
  <si>
    <t xml:space="preserve">Borough of Catasauqua for Water Treatment Plant Improvements </t>
  </si>
  <si>
    <t xml:space="preserve">Borough of Marianna for Water Distribution System Replacements </t>
  </si>
  <si>
    <t>Bradford City Water Authority for Water Treatment Plant Improvements</t>
  </si>
  <si>
    <t xml:space="preserve">Chester Water Authority for Chester Water Main Replacement </t>
  </si>
  <si>
    <t xml:space="preserve">City of Lock Haven for Water Line Replacement </t>
  </si>
  <si>
    <t>Manor Township Joint Municipal Authority for Water Line Replacement</t>
  </si>
  <si>
    <t>Montgomery Water Authority for Water Service Line Replacement</t>
  </si>
  <si>
    <t>Parks Township Municipal Authority for Water Line Replacement</t>
  </si>
  <si>
    <t>Pittsburgh Water and Sewer Authority for MLK Park Stormwater Improvements</t>
  </si>
  <si>
    <t>Southwestern Pennsylvania Water Authority for Extending its Water Distribution System</t>
  </si>
  <si>
    <t>West View Water Authority for Raw Water Intake Improvements</t>
  </si>
  <si>
    <t>Providence Water Supply Board for Lead Line Replacement</t>
  </si>
  <si>
    <t>City of Aiken for Drinking Water Infrastructure Improvements</t>
  </si>
  <si>
    <t>Pickens Regional Joint Water System for Water Treatment Plant Improvements</t>
  </si>
  <si>
    <t>Town of Chapin for Drinking Water Infrastructure Improvements</t>
  </si>
  <si>
    <t>City of Burlington for Burlington Drinking Water Reservoir</t>
  </si>
  <si>
    <t>City of Montpelier for Drinking Water System</t>
  </si>
  <si>
    <t>Rivanna Water and Sewer Authority for South Rivanna Drinking Water Treatment Plant Improvements</t>
  </si>
  <si>
    <t>Town of Wakefield for Drinking Water System Improvements</t>
  </si>
  <si>
    <t>Wise County Service Authority for Drinking Water System Improvements</t>
  </si>
  <si>
    <t xml:space="preserve">City of Chewelah for Water Main Replacements </t>
  </si>
  <si>
    <t>Cantwell, Murray</t>
  </si>
  <si>
    <t>City of Republic for Drinking Water Reservoir Replacement and Other Water System Upgrades</t>
  </si>
  <si>
    <t xml:space="preserve">Cantwell </t>
  </si>
  <si>
    <t xml:space="preserve">City of White Salmon for Water Main Project </t>
  </si>
  <si>
    <t>Public Utility District No. 1 of Skamania County for Underwood Water Rehabilitation Project</t>
  </si>
  <si>
    <t>Shoalwater Bay Indian Tribe for Water System Construction</t>
  </si>
  <si>
    <t>Town of South Cle Elum for Water Main Replacement Project .........</t>
  </si>
  <si>
    <t xml:space="preserve">City of Grafton for Underground Water Storage Tank Replacement </t>
  </si>
  <si>
    <t>City of Pennsboro for Phase III Water System Improvements Project</t>
  </si>
  <si>
    <t>City of Piedmont for Water Well Project</t>
  </si>
  <si>
    <t xml:space="preserve">City of Ripley for Water Upgrade </t>
  </si>
  <si>
    <t>Cool Ridge-Flat Top Public Service District for Ellison Ridge Waterline Extension</t>
  </si>
  <si>
    <t>McDowell Co. PSD for Anawalt Water System Upgrade</t>
  </si>
  <si>
    <t>McDowell Co. PSD for Elkhorn Creek Water Project, Phase IV</t>
  </si>
  <si>
    <t>Town of Harpers Ferry for Water Distribution Project</t>
  </si>
  <si>
    <t>Town of West Hamlin for Water Treatment Plant Improvements</t>
  </si>
  <si>
    <t>Webster County Commission for Pleasants Ridge Waterline Extesion</t>
  </si>
  <si>
    <t xml:space="preserve">City of Nekoosa for Water Utility Improvements </t>
  </si>
  <si>
    <t>City of Wisconsin Dells for Water Storage Improvements</t>
  </si>
  <si>
    <t xml:space="preserve">Village of Benton for Water Main Replacement </t>
  </si>
  <si>
    <t xml:space="preserve">Village of Vesper for Water Systems Improvement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</si>
</sst>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;#,##0"/>
    <numFmt numFmtId="165" formatCode="_(* #,##0_);_(* \(#,##0\);_(* &quot;-&quot;??_);_(@_)"/>
  </numFmts>
  <fonts count="18">
    <font>
      <sz val="10"/>
      <color rgb="FF000000"/>
      <name val="Times New Roman"/>
      <charset val="204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0"/>
      <color rgb="FF000000"/>
      <name val="Times New Roman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Aptos Narrow"/>
      <family val="2"/>
    </font>
    <font>
      <sz val="11"/>
      <color rgb="FF000000"/>
      <name val="Aptos Narrow"/>
      <family val="2"/>
    </font>
    <font>
      <sz val="11"/>
      <color rgb="FF1B1B1B"/>
      <name val="Aptos Narrow"/>
      <family val="2"/>
    </font>
    <font>
      <sz val="11"/>
      <color theme="1"/>
      <name val="Aptos Narrow"/>
      <family val="2"/>
    </font>
    <font>
      <b/>
      <sz val="11"/>
      <color rgb="FF000000"/>
      <name val="Aptos Narrow"/>
      <family val="2"/>
    </font>
    <font>
      <b/>
      <sz val="11"/>
      <name val="Aptos Narrow"/>
      <family val="2"/>
    </font>
    <font>
      <sz val="11"/>
      <name val="Aptos Narrow"/>
      <family val="2"/>
    </font>
    <font>
      <sz val="11"/>
      <color rgb="FF000000"/>
      <name val="Calibri"/>
      <family val="2"/>
    </font>
    <font>
      <sz val="11"/>
      <color rgb="FFFF0000"/>
      <name val="Myriad Pro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74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7" fillId="0" borderId="0" xfId="0" applyFont="1"/>
    <xf numFmtId="165" fontId="7" fillId="0" borderId="0" xfId="1" applyNumberFormat="1" applyFont="1" applyAlignment="1">
      <alignment horizontal="right"/>
    </xf>
    <xf numFmtId="0" fontId="7" fillId="0" borderId="0" xfId="1" applyNumberFormat="1" applyFont="1" applyAlignment="1">
      <alignment horizontal="center"/>
    </xf>
    <xf numFmtId="165" fontId="7" fillId="0" borderId="0" xfId="1" applyNumberFormat="1" applyFont="1"/>
    <xf numFmtId="9" fontId="7" fillId="0" borderId="0" xfId="2" applyFont="1"/>
    <xf numFmtId="165" fontId="6" fillId="0" borderId="0" xfId="1" applyNumberFormat="1" applyFont="1" applyAlignment="1">
      <alignment horizontal="right"/>
    </xf>
    <xf numFmtId="0" fontId="8" fillId="0" borderId="0" xfId="1" applyNumberFormat="1" applyFont="1" applyAlignment="1">
      <alignment horizontal="center"/>
    </xf>
    <xf numFmtId="165" fontId="8" fillId="0" borderId="0" xfId="1" applyNumberFormat="1" applyFont="1"/>
    <xf numFmtId="0" fontId="6" fillId="0" borderId="0" xfId="0" applyFont="1"/>
    <xf numFmtId="0" fontId="6" fillId="0" borderId="0" xfId="1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164" fontId="3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right" vertical="top" wrapText="1"/>
    </xf>
    <xf numFmtId="164" fontId="3" fillId="2" borderId="0" xfId="0" applyNumberFormat="1" applyFont="1" applyFill="1" applyAlignment="1">
      <alignment horizontal="right" vertical="top"/>
    </xf>
    <xf numFmtId="0" fontId="1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center" vertical="top"/>
    </xf>
    <xf numFmtId="0" fontId="1" fillId="3" borderId="0" xfId="0" applyFont="1" applyFill="1" applyAlignment="1">
      <alignment horizontal="right" vertical="top" wrapText="1"/>
    </xf>
    <xf numFmtId="0" fontId="3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 vertical="top"/>
    </xf>
    <xf numFmtId="164" fontId="3" fillId="3" borderId="0" xfId="0" applyNumberFormat="1" applyFont="1" applyFill="1" applyAlignment="1">
      <alignment horizontal="right" vertical="top"/>
    </xf>
    <xf numFmtId="0" fontId="3" fillId="3" borderId="0" xfId="0" applyFont="1" applyFill="1" applyAlignment="1">
      <alignment horizontal="right" vertical="top"/>
    </xf>
    <xf numFmtId="0" fontId="4" fillId="3" borderId="0" xfId="0" applyFont="1" applyFill="1" applyAlignment="1">
      <alignment horizontal="right" vertical="top"/>
    </xf>
    <xf numFmtId="164" fontId="4" fillId="3" borderId="0" xfId="0" applyNumberFormat="1" applyFont="1" applyFill="1" applyAlignment="1">
      <alignment horizontal="right" vertical="top"/>
    </xf>
    <xf numFmtId="165" fontId="4" fillId="3" borderId="0" xfId="1" applyNumberFormat="1" applyFont="1" applyFill="1" applyAlignment="1">
      <alignment horizontal="right" vertical="top"/>
    </xf>
    <xf numFmtId="0" fontId="3" fillId="2" borderId="0" xfId="0" applyFont="1" applyFill="1" applyAlignment="1">
      <alignment horizontal="right" vertical="top"/>
    </xf>
    <xf numFmtId="0" fontId="6" fillId="3" borderId="0" xfId="1" applyNumberFormat="1" applyFont="1" applyFill="1" applyAlignment="1">
      <alignment horizontal="center"/>
    </xf>
    <xf numFmtId="165" fontId="6" fillId="3" borderId="0" xfId="1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right" vertical="top"/>
    </xf>
    <xf numFmtId="165" fontId="8" fillId="0" borderId="0" xfId="1" applyNumberFormat="1" applyFont="1" applyAlignment="1">
      <alignment horizontal="right"/>
    </xf>
    <xf numFmtId="0" fontId="2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center" vertical="top" wrapText="1"/>
    </xf>
    <xf numFmtId="164" fontId="3" fillId="4" borderId="0" xfId="0" applyNumberFormat="1" applyFont="1" applyFill="1" applyAlignment="1">
      <alignment horizontal="right" vertical="top" wrapText="1"/>
    </xf>
    <xf numFmtId="0" fontId="2" fillId="4" borderId="0" xfId="0" applyFont="1" applyFill="1" applyAlignment="1">
      <alignment horizontal="right" vertical="top" wrapText="1"/>
    </xf>
    <xf numFmtId="0" fontId="3" fillId="4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165" fontId="7" fillId="0" borderId="0" xfId="1" applyNumberFormat="1" applyFont="1" applyAlignment="1">
      <alignment horizontal="center"/>
    </xf>
    <xf numFmtId="1" fontId="7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37" fontId="7" fillId="0" borderId="0" xfId="1" applyNumberFormat="1" applyFont="1" applyAlignment="1">
      <alignment horizontal="center" vertical="top"/>
    </xf>
    <xf numFmtId="1" fontId="6" fillId="3" borderId="0" xfId="1" applyNumberFormat="1" applyFont="1" applyFill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1" fontId="7" fillId="0" borderId="0" xfId="1" applyNumberFormat="1" applyFont="1" applyFill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11" fillId="0" borderId="0" xfId="1" applyNumberFormat="1" applyFont="1" applyAlignment="1"/>
    <xf numFmtId="0" fontId="9" fillId="0" borderId="0" xfId="0" applyFont="1" applyAlignment="1">
      <alignment horizontal="left"/>
    </xf>
    <xf numFmtId="165" fontId="9" fillId="0" borderId="0" xfId="1" applyNumberFormat="1" applyFont="1" applyBorder="1" applyAlignment="1">
      <alignment vertical="center" wrapText="1"/>
    </xf>
    <xf numFmtId="165" fontId="12" fillId="0" borderId="0" xfId="1" applyNumberFormat="1" applyFont="1" applyBorder="1" applyAlignment="1"/>
    <xf numFmtId="165" fontId="9" fillId="0" borderId="0" xfId="1" applyNumberFormat="1" applyFont="1" applyBorder="1" applyAlignment="1"/>
    <xf numFmtId="0" fontId="10" fillId="0" borderId="0" xfId="0" applyFont="1" applyAlignment="1">
      <alignment horizontal="left" vertical="top"/>
    </xf>
    <xf numFmtId="0" fontId="10" fillId="0" borderId="0" xfId="0" applyFont="1"/>
    <xf numFmtId="165" fontId="10" fillId="0" borderId="0" xfId="1" applyNumberFormat="1" applyFont="1" applyAlignment="1">
      <alignment vertical="center" wrapText="1"/>
    </xf>
    <xf numFmtId="165" fontId="10" fillId="0" borderId="0" xfId="0" applyNumberFormat="1" applyFont="1" applyAlignment="1">
      <alignment horizontal="left" vertical="top"/>
    </xf>
    <xf numFmtId="165" fontId="10" fillId="0" borderId="0" xfId="1" applyNumberFormat="1" applyFont="1" applyAlignment="1">
      <alignment horizontal="left" vertical="top"/>
    </xf>
    <xf numFmtId="165" fontId="13" fillId="0" borderId="0" xfId="0" applyNumberFormat="1" applyFont="1" applyAlignment="1">
      <alignment horizontal="left" vertical="top"/>
    </xf>
    <xf numFmtId="38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165" fontId="9" fillId="3" borderId="0" xfId="1" applyNumberFormat="1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165" fontId="10" fillId="0" borderId="0" xfId="1" applyNumberFormat="1" applyFont="1" applyAlignment="1">
      <alignment horizontal="right" vertical="top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165" fontId="7" fillId="0" borderId="0" xfId="1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left" vertical="top" wrapText="1"/>
    </xf>
    <xf numFmtId="0" fontId="14" fillId="3" borderId="0" xfId="0" applyFont="1" applyFill="1" applyAlignment="1">
      <alignment vertical="top" wrapText="1"/>
    </xf>
    <xf numFmtId="165" fontId="14" fillId="3" borderId="0" xfId="1" applyNumberFormat="1" applyFont="1" applyFill="1" applyBorder="1" applyAlignment="1">
      <alignment horizontal="center" wrapText="1"/>
    </xf>
    <xf numFmtId="165" fontId="14" fillId="3" borderId="0" xfId="1" applyNumberFormat="1" applyFont="1" applyFill="1" applyBorder="1" applyAlignment="1">
      <alignment horizontal="right" wrapText="1"/>
    </xf>
    <xf numFmtId="165" fontId="14" fillId="3" borderId="0" xfId="1" applyNumberFormat="1" applyFont="1" applyFill="1" applyAlignment="1">
      <alignment horizontal="center" vertical="top"/>
    </xf>
    <xf numFmtId="0" fontId="14" fillId="3" borderId="0" xfId="0" applyFont="1" applyFill="1" applyAlignment="1">
      <alignment horizontal="left" vertical="top"/>
    </xf>
    <xf numFmtId="0" fontId="14" fillId="3" borderId="0" xfId="0" applyFont="1" applyFill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165" fontId="15" fillId="0" borderId="0" xfId="1" applyNumberFormat="1" applyFont="1" applyBorder="1" applyAlignment="1">
      <alignment horizontal="right" wrapText="1"/>
    </xf>
    <xf numFmtId="165" fontId="15" fillId="0" borderId="0" xfId="1" applyNumberFormat="1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165" fontId="15" fillId="0" borderId="0" xfId="0" applyNumberFormat="1" applyFont="1" applyAlignment="1">
      <alignment horizontal="left" vertical="top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vertical="top" wrapText="1"/>
    </xf>
    <xf numFmtId="165" fontId="15" fillId="2" borderId="0" xfId="1" applyNumberFormat="1" applyFont="1" applyFill="1" applyBorder="1" applyAlignment="1">
      <alignment horizontal="right" wrapText="1"/>
    </xf>
    <xf numFmtId="165" fontId="15" fillId="2" borderId="0" xfId="1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5" fontId="15" fillId="2" borderId="0" xfId="0" applyNumberFormat="1" applyFont="1" applyFill="1" applyAlignment="1">
      <alignment horizontal="left" vertical="top"/>
    </xf>
    <xf numFmtId="0" fontId="15" fillId="0" borderId="0" xfId="0" applyFont="1" applyAlignment="1">
      <alignment vertical="center" wrapText="1"/>
    </xf>
    <xf numFmtId="0" fontId="15" fillId="2" borderId="0" xfId="0" applyFont="1" applyFill="1" applyAlignment="1">
      <alignment vertical="center" wrapText="1"/>
    </xf>
    <xf numFmtId="165" fontId="15" fillId="2" borderId="0" xfId="1" applyNumberFormat="1" applyFont="1" applyFill="1" applyAlignment="1">
      <alignment horizontal="right" wrapText="1"/>
    </xf>
    <xf numFmtId="0" fontId="15" fillId="0" borderId="0" xfId="0" applyFont="1" applyAlignment="1">
      <alignment vertical="top"/>
    </xf>
    <xf numFmtId="165" fontId="15" fillId="0" borderId="0" xfId="1" applyNumberFormat="1" applyFont="1" applyAlignment="1">
      <alignment horizontal="right" wrapText="1"/>
    </xf>
    <xf numFmtId="0" fontId="15" fillId="2" borderId="0" xfId="0" applyFont="1" applyFill="1" applyAlignment="1">
      <alignment vertical="top"/>
    </xf>
    <xf numFmtId="0" fontId="15" fillId="2" borderId="0" xfId="0" applyFont="1" applyFill="1" applyAlignment="1">
      <alignment vertical="center"/>
    </xf>
    <xf numFmtId="165" fontId="15" fillId="2" borderId="0" xfId="1" applyNumberFormat="1" applyFont="1" applyFill="1" applyAlignment="1">
      <alignment horizontal="center"/>
    </xf>
    <xf numFmtId="165" fontId="15" fillId="0" borderId="0" xfId="1" applyNumberFormat="1" applyFont="1" applyBorder="1" applyAlignment="1">
      <alignment horizontal="right"/>
    </xf>
    <xf numFmtId="165" fontId="15" fillId="2" borderId="0" xfId="1" applyNumberFormat="1" applyFont="1" applyFill="1" applyBorder="1" applyAlignment="1">
      <alignment horizontal="right"/>
    </xf>
    <xf numFmtId="0" fontId="15" fillId="2" borderId="0" xfId="0" applyFont="1" applyFill="1" applyAlignment="1">
      <alignment horizontal="right" vertical="top"/>
    </xf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horizontal="left" vertical="center"/>
    </xf>
    <xf numFmtId="165" fontId="10" fillId="2" borderId="0" xfId="1" applyNumberFormat="1" applyFont="1" applyFill="1" applyAlignment="1">
      <alignment horizontal="right" wrapText="1"/>
    </xf>
    <xf numFmtId="0" fontId="10" fillId="2" borderId="0" xfId="0" applyFont="1" applyFill="1" applyAlignment="1">
      <alignment horizontal="left" vertical="top"/>
    </xf>
    <xf numFmtId="0" fontId="10" fillId="0" borderId="0" xfId="0" applyFont="1" applyAlignment="1">
      <alignment horizontal="left" vertical="center"/>
    </xf>
    <xf numFmtId="165" fontId="16" fillId="0" borderId="0" xfId="1" applyNumberFormat="1" applyFont="1" applyAlignment="1">
      <alignment horizontal="left" vertical="top" wrapText="1"/>
    </xf>
    <xf numFmtId="0" fontId="14" fillId="0" borderId="0" xfId="0" applyFont="1" applyAlignment="1">
      <alignment horizontal="right" vertical="top" wrapText="1"/>
    </xf>
    <xf numFmtId="165" fontId="14" fillId="0" borderId="0" xfId="1" applyNumberFormat="1" applyFont="1" applyBorder="1" applyAlignment="1">
      <alignment horizontal="right" wrapText="1"/>
    </xf>
    <xf numFmtId="165" fontId="14" fillId="0" borderId="0" xfId="1" applyNumberFormat="1" applyFont="1" applyBorder="1" applyAlignment="1">
      <alignment horizontal="right"/>
    </xf>
    <xf numFmtId="165" fontId="14" fillId="0" borderId="0" xfId="1" applyNumberFormat="1" applyFont="1" applyAlignment="1">
      <alignment horizontal="center" vertical="top"/>
    </xf>
    <xf numFmtId="165" fontId="14" fillId="0" borderId="0" xfId="0" applyNumberFormat="1" applyFont="1" applyAlignment="1">
      <alignment horizontal="left" vertical="top"/>
    </xf>
    <xf numFmtId="3" fontId="17" fillId="0" borderId="0" xfId="0" applyNumberFormat="1" applyFont="1" applyAlignment="1">
      <alignment horizontal="left" vertical="top"/>
    </xf>
    <xf numFmtId="0" fontId="14" fillId="3" borderId="0" xfId="0" applyFont="1" applyFill="1" applyAlignment="1">
      <alignment wrapText="1"/>
    </xf>
    <xf numFmtId="165" fontId="14" fillId="3" borderId="0" xfId="1" applyNumberFormat="1" applyFont="1" applyFill="1" applyBorder="1" applyAlignment="1">
      <alignment horizontal="right" vertical="top"/>
    </xf>
    <xf numFmtId="0" fontId="10" fillId="0" borderId="0" xfId="0" applyFont="1" applyAlignment="1">
      <alignment horizontal="right"/>
    </xf>
    <xf numFmtId="0" fontId="10" fillId="2" borderId="0" xfId="0" applyFont="1" applyFill="1"/>
    <xf numFmtId="165" fontId="10" fillId="2" borderId="0" xfId="1" applyNumberFormat="1" applyFont="1" applyFill="1" applyAlignment="1">
      <alignment horizontal="right" vertical="top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left" vertical="top"/>
    </xf>
    <xf numFmtId="0" fontId="16" fillId="0" borderId="0" xfId="0" applyFont="1" applyAlignment="1">
      <alignment horizontal="right"/>
    </xf>
    <xf numFmtId="0" fontId="15" fillId="0" borderId="0" xfId="0" applyFont="1"/>
    <xf numFmtId="0" fontId="15" fillId="2" borderId="0" xfId="0" applyFont="1" applyFill="1"/>
    <xf numFmtId="165" fontId="10" fillId="2" borderId="0" xfId="1" applyNumberFormat="1" applyFont="1" applyFill="1" applyBorder="1" applyAlignment="1">
      <alignment horizontal="right" vertical="top"/>
    </xf>
    <xf numFmtId="0" fontId="15" fillId="2" borderId="0" xfId="0" applyFont="1" applyFill="1" applyAlignment="1">
      <alignment wrapText="1"/>
    </xf>
    <xf numFmtId="0" fontId="15" fillId="0" borderId="0" xfId="0" applyFont="1" applyAlignment="1">
      <alignment wrapText="1"/>
    </xf>
    <xf numFmtId="165" fontId="10" fillId="0" borderId="0" xfId="1" applyNumberFormat="1" applyFont="1" applyBorder="1" applyAlignment="1">
      <alignment horizontal="right" vertical="top"/>
    </xf>
    <xf numFmtId="165" fontId="15" fillId="2" borderId="0" xfId="1" applyNumberFormat="1" applyFont="1" applyFill="1" applyBorder="1" applyAlignment="1">
      <alignment horizontal="right" vertical="top"/>
    </xf>
    <xf numFmtId="165" fontId="10" fillId="2" borderId="0" xfId="1" applyNumberFormat="1" applyFont="1" applyFill="1" applyAlignment="1">
      <alignment horizontal="right" vertical="center" indent="2"/>
    </xf>
    <xf numFmtId="165" fontId="10" fillId="2" borderId="0" xfId="1" applyNumberFormat="1" applyFont="1" applyFill="1" applyAlignment="1">
      <alignment horizontal="right" vertical="center"/>
    </xf>
    <xf numFmtId="165" fontId="10" fillId="0" borderId="0" xfId="1" applyNumberFormat="1" applyFont="1" applyAlignment="1">
      <alignment horizontal="right" vertical="center" indent="2"/>
    </xf>
    <xf numFmtId="165" fontId="10" fillId="0" borderId="0" xfId="1" applyNumberFormat="1" applyFont="1" applyAlignment="1">
      <alignment horizontal="right" vertical="center"/>
    </xf>
    <xf numFmtId="165" fontId="15" fillId="2" borderId="0" xfId="1" applyNumberFormat="1" applyFont="1" applyFill="1" applyAlignment="1">
      <alignment wrapText="1"/>
    </xf>
    <xf numFmtId="165" fontId="15" fillId="0" borderId="0" xfId="1" applyNumberFormat="1" applyFont="1" applyAlignment="1">
      <alignment wrapText="1"/>
    </xf>
    <xf numFmtId="165" fontId="10" fillId="0" borderId="0" xfId="1" applyNumberFormat="1" applyFont="1" applyBorder="1" applyAlignment="1">
      <alignment horizontal="right" vertical="center" indent="1"/>
    </xf>
    <xf numFmtId="165" fontId="15" fillId="0" borderId="0" xfId="1" applyNumberFormat="1" applyFont="1" applyBorder="1" applyAlignment="1">
      <alignment horizontal="right" vertical="top"/>
    </xf>
    <xf numFmtId="165" fontId="10" fillId="0" borderId="0" xfId="1" applyNumberFormat="1" applyFont="1" applyAlignment="1">
      <alignment horizontal="right" vertical="center" indent="1"/>
    </xf>
    <xf numFmtId="0" fontId="10" fillId="2" borderId="0" xfId="0" applyFont="1" applyFill="1" applyAlignment="1">
      <alignment vertical="top"/>
    </xf>
    <xf numFmtId="165" fontId="10" fillId="0" borderId="0" xfId="1" applyNumberFormat="1" applyFont="1" applyAlignment="1">
      <alignment horizontal="left" wrapText="1"/>
    </xf>
    <xf numFmtId="165" fontId="15" fillId="0" borderId="0" xfId="1" applyNumberFormat="1" applyFont="1" applyAlignment="1">
      <alignment horizontal="right"/>
    </xf>
    <xf numFmtId="165" fontId="10" fillId="0" borderId="0" xfId="1" applyNumberFormat="1" applyFont="1" applyBorder="1" applyAlignment="1">
      <alignment horizontal="right"/>
    </xf>
    <xf numFmtId="165" fontId="10" fillId="2" borderId="0" xfId="1" applyNumberFormat="1" applyFont="1" applyFill="1" applyBorder="1" applyAlignment="1">
      <alignment horizontal="right"/>
    </xf>
    <xf numFmtId="165" fontId="10" fillId="2" borderId="0" xfId="1" applyNumberFormat="1" applyFont="1" applyFill="1" applyAlignment="1">
      <alignment horizontal="right" vertical="center" indent="1"/>
    </xf>
    <xf numFmtId="0" fontId="10" fillId="0" borderId="0" xfId="0" applyFont="1" applyAlignment="1">
      <alignment vertical="top"/>
    </xf>
    <xf numFmtId="0" fontId="10" fillId="2" borderId="0" xfId="0" applyFont="1" applyFill="1" applyAlignment="1">
      <alignment horizontal="justify" vertical="center"/>
    </xf>
    <xf numFmtId="0" fontId="10" fillId="0" borderId="0" xfId="0" applyFont="1" applyAlignment="1">
      <alignment horizontal="justify" vertical="center"/>
    </xf>
    <xf numFmtId="165" fontId="15" fillId="0" borderId="0" xfId="1" applyNumberFormat="1" applyFont="1" applyAlignment="1">
      <alignment horizontal="left" vertical="top" wrapText="1"/>
    </xf>
    <xf numFmtId="165" fontId="15" fillId="2" borderId="0" xfId="1" applyNumberFormat="1" applyFont="1" applyFill="1" applyAlignment="1">
      <alignment horizontal="left" vertical="top" wrapText="1"/>
    </xf>
    <xf numFmtId="165" fontId="10" fillId="2" borderId="0" xfId="1" applyNumberFormat="1" applyFont="1" applyFill="1" applyBorder="1" applyAlignment="1">
      <alignment horizontal="left" vertical="center" wrapText="1" indent="1"/>
    </xf>
    <xf numFmtId="165" fontId="10" fillId="2" borderId="0" xfId="1" applyNumberFormat="1" applyFont="1" applyFill="1" applyBorder="1" applyAlignment="1">
      <alignment horizontal="left" vertical="center" wrapText="1" indent="2"/>
    </xf>
    <xf numFmtId="0" fontId="16" fillId="2" borderId="0" xfId="0" applyFont="1" applyFill="1" applyAlignment="1">
      <alignment horizontal="left" vertical="top"/>
    </xf>
    <xf numFmtId="165" fontId="10" fillId="2" borderId="0" xfId="1" applyNumberFormat="1" applyFont="1" applyFill="1" applyAlignment="1">
      <alignment horizontal="left" vertical="top"/>
    </xf>
    <xf numFmtId="165" fontId="15" fillId="0" borderId="0" xfId="1" applyNumberFormat="1" applyFont="1" applyBorder="1" applyAlignment="1">
      <alignment horizontal="left" vertical="top" wrapText="1"/>
    </xf>
    <xf numFmtId="165" fontId="10" fillId="0" borderId="0" xfId="1" applyNumberFormat="1" applyFont="1" applyBorder="1" applyAlignment="1">
      <alignment horizontal="left" vertical="center" wrapText="1" indent="1"/>
    </xf>
    <xf numFmtId="165" fontId="15" fillId="0" borderId="0" xfId="1" applyNumberFormat="1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/>
    </xf>
    <xf numFmtId="165" fontId="13" fillId="0" borderId="0" xfId="1" applyNumberFormat="1" applyFont="1" applyAlignment="1">
      <alignment horizontal="right" vertical="top"/>
    </xf>
    <xf numFmtId="0" fontId="13" fillId="0" borderId="0" xfId="0" applyFont="1" applyAlignment="1">
      <alignment horizontal="center" vertical="top"/>
    </xf>
    <xf numFmtId="0" fontId="10" fillId="6" borderId="0" xfId="0" applyFont="1" applyFill="1" applyAlignment="1">
      <alignment horizontal="center" vertical="top"/>
    </xf>
    <xf numFmtId="0" fontId="10" fillId="5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ifanet-my.sharepoint.com/personal/dfinn_cifanet_org/Documents/2024/Advocacy/Federal%20Funding/2025%20Appropriations/2025%20MASTER%20Estimated%20Allotments%2007.29.2024.xlsx" TargetMode="External"/><Relationship Id="rId1" Type="http://schemas.openxmlformats.org/officeDocument/2006/relationships/externalLinkPath" Target="2025%20MASTER%20Estimated%20Allotments%2007.29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ifanet-my.sharepoint.com/personal/dfinn_cifanet_org/Documents/2024/Advocacy/Federal%20Funding/2025%20Appropriations/2025%20Interior%20Senate%20Earmarks.xlsx" TargetMode="External"/><Relationship Id="rId1" Type="http://schemas.openxmlformats.org/officeDocument/2006/relationships/externalLinkPath" Target="2025%20Interior%20Senate%20Earmar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 Combined"/>
      <sheetName val="Combined Clean Water SRF"/>
      <sheetName val="Combined Drinking Water SRF"/>
      <sheetName val="Senate Overview"/>
      <sheetName val="2025 Senate Clean Water SRFs"/>
      <sheetName val="2025 Senate Drinking Water SRFs"/>
      <sheetName val="House Overview"/>
      <sheetName val="2025 House Clean Water SRFs"/>
      <sheetName val="2025 House Drinking Water SRFs"/>
      <sheetName val="Full Auth Clean Water SRFs"/>
      <sheetName val="Full Auth Drinking Water SRFs"/>
    </sheetNames>
    <sheetDataSet>
      <sheetData sheetId="0"/>
      <sheetData sheetId="1"/>
      <sheetData sheetId="2"/>
      <sheetData sheetId="3"/>
      <sheetData sheetId="4">
        <row r="17">
          <cell r="D17">
            <v>13798000</v>
          </cell>
        </row>
        <row r="18">
          <cell r="D18">
            <v>7383000</v>
          </cell>
        </row>
        <row r="19">
          <cell r="D19">
            <v>8352000</v>
          </cell>
        </row>
        <row r="20">
          <cell r="D20">
            <v>8110000</v>
          </cell>
        </row>
        <row r="21">
          <cell r="D21">
            <v>88353000</v>
          </cell>
        </row>
        <row r="22">
          <cell r="D22">
            <v>9925000</v>
          </cell>
        </row>
        <row r="23">
          <cell r="D23">
            <v>15129000</v>
          </cell>
        </row>
        <row r="24">
          <cell r="D24">
            <v>6052000</v>
          </cell>
        </row>
        <row r="25">
          <cell r="D25">
            <v>41635000</v>
          </cell>
        </row>
        <row r="26">
          <cell r="D26">
            <v>20939000</v>
          </cell>
        </row>
        <row r="27">
          <cell r="D27">
            <v>9562000</v>
          </cell>
        </row>
        <row r="28">
          <cell r="D28">
            <v>6052000</v>
          </cell>
        </row>
        <row r="29">
          <cell r="D29">
            <v>55796000</v>
          </cell>
        </row>
        <row r="30">
          <cell r="D30">
            <v>29774000</v>
          </cell>
        </row>
        <row r="31">
          <cell r="D31">
            <v>16703000</v>
          </cell>
        </row>
        <row r="32">
          <cell r="D32">
            <v>11135000</v>
          </cell>
        </row>
        <row r="33">
          <cell r="D33">
            <v>15735000</v>
          </cell>
        </row>
        <row r="34">
          <cell r="D34">
            <v>13556000</v>
          </cell>
        </row>
        <row r="35">
          <cell r="D35">
            <v>9562000</v>
          </cell>
        </row>
        <row r="36">
          <cell r="D36">
            <v>29895000</v>
          </cell>
        </row>
        <row r="37">
          <cell r="D37">
            <v>41877000</v>
          </cell>
        </row>
        <row r="38">
          <cell r="D38">
            <v>53133000</v>
          </cell>
        </row>
        <row r="39">
          <cell r="D39">
            <v>22754000</v>
          </cell>
        </row>
        <row r="40">
          <cell r="D40">
            <v>11135000</v>
          </cell>
        </row>
        <row r="41">
          <cell r="D41">
            <v>34252000</v>
          </cell>
        </row>
        <row r="42">
          <cell r="D42">
            <v>6052000</v>
          </cell>
        </row>
        <row r="43">
          <cell r="D43">
            <v>6294000</v>
          </cell>
        </row>
        <row r="44">
          <cell r="D44">
            <v>6052000</v>
          </cell>
        </row>
        <row r="45">
          <cell r="D45">
            <v>12346000</v>
          </cell>
        </row>
        <row r="46">
          <cell r="D46">
            <v>50470000</v>
          </cell>
        </row>
        <row r="47">
          <cell r="D47">
            <v>6052000</v>
          </cell>
        </row>
        <row r="48">
          <cell r="D48">
            <v>136282000</v>
          </cell>
        </row>
        <row r="49">
          <cell r="D49">
            <v>22270000</v>
          </cell>
        </row>
        <row r="50">
          <cell r="D50">
            <v>6052000</v>
          </cell>
        </row>
        <row r="51">
          <cell r="D51">
            <v>69472000</v>
          </cell>
        </row>
        <row r="52">
          <cell r="D52">
            <v>9925000</v>
          </cell>
        </row>
        <row r="53">
          <cell r="D53">
            <v>13919000</v>
          </cell>
        </row>
        <row r="54">
          <cell r="D54">
            <v>48897000</v>
          </cell>
        </row>
        <row r="55">
          <cell r="D55">
            <v>16098000</v>
          </cell>
        </row>
        <row r="56">
          <cell r="D56">
            <v>8352000</v>
          </cell>
        </row>
        <row r="57">
          <cell r="D57">
            <v>12709000</v>
          </cell>
        </row>
        <row r="58">
          <cell r="D58">
            <v>6052000</v>
          </cell>
        </row>
        <row r="59">
          <cell r="D59">
            <v>17913000</v>
          </cell>
        </row>
        <row r="60">
          <cell r="D60">
            <v>56401000</v>
          </cell>
        </row>
        <row r="61">
          <cell r="D61">
            <v>6536000</v>
          </cell>
        </row>
        <row r="62">
          <cell r="D62">
            <v>6052000</v>
          </cell>
        </row>
        <row r="63">
          <cell r="D63">
            <v>25296000</v>
          </cell>
        </row>
        <row r="64">
          <cell r="D64">
            <v>21423000</v>
          </cell>
        </row>
        <row r="65">
          <cell r="D65">
            <v>19244000</v>
          </cell>
        </row>
        <row r="66">
          <cell r="D66">
            <v>33405000</v>
          </cell>
        </row>
        <row r="67">
          <cell r="D67">
            <v>6052000</v>
          </cell>
        </row>
      </sheetData>
      <sheetData sheetId="5">
        <row r="17">
          <cell r="D17">
            <v>15051000</v>
          </cell>
        </row>
        <row r="18">
          <cell r="D18">
            <v>8504000</v>
          </cell>
        </row>
        <row r="19">
          <cell r="D19">
            <v>14881000</v>
          </cell>
        </row>
        <row r="20">
          <cell r="D20">
            <v>10204000</v>
          </cell>
        </row>
        <row r="21">
          <cell r="D21">
            <v>91750000</v>
          </cell>
        </row>
        <row r="22">
          <cell r="D22">
            <v>14881000</v>
          </cell>
        </row>
        <row r="23">
          <cell r="D23">
            <v>8504000</v>
          </cell>
        </row>
        <row r="24">
          <cell r="D24">
            <v>8504000</v>
          </cell>
        </row>
        <row r="25">
          <cell r="D25">
            <v>30697000</v>
          </cell>
        </row>
        <row r="26">
          <cell r="D26">
            <v>23044000</v>
          </cell>
        </row>
        <row r="27">
          <cell r="D27">
            <v>8504000</v>
          </cell>
        </row>
        <row r="28">
          <cell r="D28">
            <v>8504000</v>
          </cell>
        </row>
        <row r="29">
          <cell r="D29">
            <v>25765000</v>
          </cell>
        </row>
        <row r="30">
          <cell r="D30">
            <v>14626000</v>
          </cell>
        </row>
        <row r="31">
          <cell r="D31">
            <v>12755000</v>
          </cell>
        </row>
        <row r="32">
          <cell r="D32">
            <v>9524000</v>
          </cell>
        </row>
        <row r="33">
          <cell r="D33">
            <v>10374000</v>
          </cell>
        </row>
        <row r="34">
          <cell r="D34">
            <v>11650000</v>
          </cell>
        </row>
        <row r="35">
          <cell r="D35">
            <v>8504000</v>
          </cell>
        </row>
        <row r="36">
          <cell r="D36">
            <v>17687000</v>
          </cell>
        </row>
        <row r="37">
          <cell r="D37">
            <v>18282000</v>
          </cell>
        </row>
        <row r="38">
          <cell r="D38">
            <v>19388000</v>
          </cell>
        </row>
        <row r="39">
          <cell r="D39">
            <v>12840000</v>
          </cell>
        </row>
        <row r="40">
          <cell r="D40">
            <v>10629000</v>
          </cell>
        </row>
        <row r="41">
          <cell r="D41">
            <v>13861000</v>
          </cell>
        </row>
        <row r="42">
          <cell r="D42">
            <v>8504000</v>
          </cell>
        </row>
        <row r="43">
          <cell r="D43">
            <v>8504000</v>
          </cell>
        </row>
        <row r="44">
          <cell r="D44">
            <v>8844000</v>
          </cell>
        </row>
        <row r="45">
          <cell r="D45">
            <v>8504000</v>
          </cell>
        </row>
        <row r="46">
          <cell r="D46">
            <v>15136000</v>
          </cell>
        </row>
        <row r="47">
          <cell r="D47">
            <v>8504000</v>
          </cell>
        </row>
        <row r="48">
          <cell r="D48">
            <v>39710000</v>
          </cell>
        </row>
        <row r="49">
          <cell r="D49">
            <v>23469000</v>
          </cell>
        </row>
        <row r="50">
          <cell r="D50">
            <v>8504000</v>
          </cell>
        </row>
        <row r="51">
          <cell r="D51">
            <v>19218000</v>
          </cell>
        </row>
        <row r="52">
          <cell r="D52">
            <v>12330000</v>
          </cell>
        </row>
        <row r="53">
          <cell r="D53">
            <v>12755000</v>
          </cell>
        </row>
        <row r="54">
          <cell r="D54">
            <v>28061000</v>
          </cell>
        </row>
        <row r="55">
          <cell r="D55">
            <v>8504000</v>
          </cell>
        </row>
        <row r="56">
          <cell r="D56">
            <v>8504000</v>
          </cell>
        </row>
        <row r="57">
          <cell r="D57">
            <v>10629000</v>
          </cell>
        </row>
        <row r="58">
          <cell r="D58">
            <v>8504000</v>
          </cell>
        </row>
        <row r="59">
          <cell r="D59">
            <v>14286000</v>
          </cell>
        </row>
        <row r="60">
          <cell r="D60">
            <v>67771000</v>
          </cell>
        </row>
        <row r="61">
          <cell r="D61">
            <v>8504000</v>
          </cell>
        </row>
        <row r="62">
          <cell r="D62">
            <v>8504000</v>
          </cell>
        </row>
        <row r="63">
          <cell r="D63">
            <v>11990000</v>
          </cell>
        </row>
        <row r="64">
          <cell r="D64">
            <v>19473000</v>
          </cell>
        </row>
        <row r="65">
          <cell r="D65">
            <v>8504000</v>
          </cell>
        </row>
        <row r="66">
          <cell r="D66">
            <v>14541000</v>
          </cell>
        </row>
        <row r="67">
          <cell r="D67">
            <v>8504000</v>
          </cell>
        </row>
      </sheetData>
      <sheetData sheetId="6"/>
      <sheetData sheetId="7">
        <row r="17">
          <cell r="D17">
            <v>7048000</v>
          </cell>
        </row>
        <row r="18">
          <cell r="D18">
            <v>3772000</v>
          </cell>
        </row>
        <row r="19">
          <cell r="D19">
            <v>4266000</v>
          </cell>
        </row>
        <row r="20">
          <cell r="D20">
            <v>4143000</v>
          </cell>
        </row>
        <row r="21">
          <cell r="D21">
            <v>45131000</v>
          </cell>
        </row>
        <row r="22">
          <cell r="D22">
            <v>5070000</v>
          </cell>
        </row>
        <row r="23">
          <cell r="D23">
            <v>7728000</v>
          </cell>
        </row>
        <row r="24">
          <cell r="D24">
            <v>3092000</v>
          </cell>
        </row>
        <row r="25">
          <cell r="D25">
            <v>21267000</v>
          </cell>
        </row>
        <row r="26">
          <cell r="D26">
            <v>10696000</v>
          </cell>
        </row>
        <row r="27">
          <cell r="D27">
            <v>4884000</v>
          </cell>
        </row>
        <row r="28">
          <cell r="D28">
            <v>3092000</v>
          </cell>
        </row>
        <row r="29">
          <cell r="D29">
            <v>28500000</v>
          </cell>
        </row>
        <row r="30">
          <cell r="D30">
            <v>15209000</v>
          </cell>
        </row>
        <row r="31">
          <cell r="D31">
            <v>8532000</v>
          </cell>
        </row>
        <row r="32">
          <cell r="D32">
            <v>5688000</v>
          </cell>
        </row>
        <row r="33">
          <cell r="D33">
            <v>8037000</v>
          </cell>
        </row>
        <row r="34">
          <cell r="D34">
            <v>6925000</v>
          </cell>
        </row>
        <row r="35">
          <cell r="D35">
            <v>4884000</v>
          </cell>
        </row>
        <row r="36">
          <cell r="D36">
            <v>15271000</v>
          </cell>
        </row>
        <row r="37">
          <cell r="D37">
            <v>21391000</v>
          </cell>
        </row>
        <row r="38">
          <cell r="D38">
            <v>27140000</v>
          </cell>
        </row>
        <row r="39">
          <cell r="D39">
            <v>11623000</v>
          </cell>
        </row>
        <row r="40">
          <cell r="D40">
            <v>5688000</v>
          </cell>
        </row>
        <row r="41">
          <cell r="D41">
            <v>17496000</v>
          </cell>
        </row>
        <row r="42">
          <cell r="D42">
            <v>3092000</v>
          </cell>
        </row>
        <row r="43">
          <cell r="D43">
            <v>3215000</v>
          </cell>
        </row>
        <row r="44">
          <cell r="D44">
            <v>3092000</v>
          </cell>
        </row>
        <row r="45">
          <cell r="D45">
            <v>6306000</v>
          </cell>
        </row>
        <row r="46">
          <cell r="D46">
            <v>25780000</v>
          </cell>
        </row>
        <row r="47">
          <cell r="D47">
            <v>3092000</v>
          </cell>
        </row>
        <row r="48">
          <cell r="D48">
            <v>69612000</v>
          </cell>
        </row>
        <row r="49">
          <cell r="D49">
            <v>11376000</v>
          </cell>
        </row>
        <row r="50">
          <cell r="D50">
            <v>3092000</v>
          </cell>
        </row>
        <row r="51">
          <cell r="D51">
            <v>35486000</v>
          </cell>
        </row>
        <row r="52">
          <cell r="D52">
            <v>5070000</v>
          </cell>
        </row>
        <row r="53">
          <cell r="D53">
            <v>7110000</v>
          </cell>
        </row>
        <row r="54">
          <cell r="D54">
            <v>24977000</v>
          </cell>
        </row>
        <row r="55">
          <cell r="D55">
            <v>8223000</v>
          </cell>
        </row>
        <row r="56">
          <cell r="D56">
            <v>4266000</v>
          </cell>
        </row>
        <row r="57">
          <cell r="D57">
            <v>6492000</v>
          </cell>
        </row>
        <row r="58">
          <cell r="D58">
            <v>3092000</v>
          </cell>
        </row>
        <row r="59">
          <cell r="D59">
            <v>9150000</v>
          </cell>
        </row>
        <row r="60">
          <cell r="D60">
            <v>28810000</v>
          </cell>
        </row>
        <row r="61">
          <cell r="D61">
            <v>3339000</v>
          </cell>
        </row>
        <row r="62">
          <cell r="D62">
            <v>3092000</v>
          </cell>
        </row>
        <row r="63">
          <cell r="D63">
            <v>12921000</v>
          </cell>
        </row>
        <row r="64">
          <cell r="D64">
            <v>10943000</v>
          </cell>
        </row>
        <row r="65">
          <cell r="D65">
            <v>9830000</v>
          </cell>
        </row>
        <row r="66">
          <cell r="D66">
            <v>17063000</v>
          </cell>
        </row>
        <row r="67">
          <cell r="D67">
            <v>3092000</v>
          </cell>
        </row>
      </sheetData>
      <sheetData sheetId="8">
        <row r="17">
          <cell r="D17">
            <v>6822000</v>
          </cell>
        </row>
        <row r="18">
          <cell r="D18">
            <v>3855000</v>
          </cell>
        </row>
        <row r="19">
          <cell r="D19">
            <v>6745000</v>
          </cell>
        </row>
        <row r="20">
          <cell r="D20">
            <v>4625000</v>
          </cell>
        </row>
        <row r="21">
          <cell r="D21">
            <v>41586000</v>
          </cell>
        </row>
        <row r="22">
          <cell r="D22">
            <v>6745000</v>
          </cell>
        </row>
        <row r="23">
          <cell r="D23">
            <v>3855000</v>
          </cell>
        </row>
        <row r="24">
          <cell r="D24">
            <v>3855000</v>
          </cell>
        </row>
        <row r="25">
          <cell r="D25">
            <v>13914000</v>
          </cell>
        </row>
        <row r="26">
          <cell r="D26">
            <v>10445000</v>
          </cell>
        </row>
        <row r="27">
          <cell r="D27">
            <v>3855000</v>
          </cell>
        </row>
        <row r="28">
          <cell r="D28">
            <v>3855000</v>
          </cell>
        </row>
        <row r="29">
          <cell r="D29">
            <v>11678000</v>
          </cell>
        </row>
        <row r="30">
          <cell r="D30">
            <v>6630000</v>
          </cell>
        </row>
        <row r="31">
          <cell r="D31">
            <v>5782000</v>
          </cell>
        </row>
        <row r="32">
          <cell r="D32">
            <v>4317000</v>
          </cell>
        </row>
        <row r="33">
          <cell r="D33">
            <v>4702000</v>
          </cell>
        </row>
        <row r="34">
          <cell r="D34">
            <v>5281000</v>
          </cell>
        </row>
        <row r="35">
          <cell r="D35">
            <v>3855000</v>
          </cell>
        </row>
        <row r="36">
          <cell r="D36">
            <v>8017000</v>
          </cell>
        </row>
        <row r="37">
          <cell r="D37">
            <v>8287000</v>
          </cell>
        </row>
        <row r="38">
          <cell r="D38">
            <v>8788000</v>
          </cell>
        </row>
        <row r="39">
          <cell r="D39">
            <v>5820000</v>
          </cell>
        </row>
        <row r="40">
          <cell r="D40">
            <v>4818000</v>
          </cell>
        </row>
        <row r="41">
          <cell r="D41">
            <v>6283000</v>
          </cell>
        </row>
        <row r="42">
          <cell r="D42">
            <v>3855000</v>
          </cell>
        </row>
        <row r="43">
          <cell r="D43">
            <v>3855000</v>
          </cell>
        </row>
        <row r="44">
          <cell r="D44">
            <v>4009000</v>
          </cell>
        </row>
        <row r="45">
          <cell r="D45">
            <v>3855000</v>
          </cell>
        </row>
        <row r="46">
          <cell r="D46">
            <v>6861000</v>
          </cell>
        </row>
        <row r="47">
          <cell r="D47">
            <v>3855000</v>
          </cell>
        </row>
        <row r="48">
          <cell r="D48">
            <v>17999000</v>
          </cell>
        </row>
        <row r="49">
          <cell r="D49">
            <v>10638000</v>
          </cell>
        </row>
        <row r="50">
          <cell r="D50">
            <v>3855000</v>
          </cell>
        </row>
        <row r="51">
          <cell r="D51">
            <v>8711000</v>
          </cell>
        </row>
        <row r="52">
          <cell r="D52">
            <v>5589000</v>
          </cell>
        </row>
        <row r="53">
          <cell r="D53">
            <v>5782000</v>
          </cell>
        </row>
        <row r="54">
          <cell r="D54">
            <v>12719000</v>
          </cell>
        </row>
        <row r="55">
          <cell r="D55">
            <v>3855000</v>
          </cell>
        </row>
        <row r="56">
          <cell r="D56">
            <v>3855000</v>
          </cell>
        </row>
        <row r="57">
          <cell r="D57">
            <v>4818000</v>
          </cell>
        </row>
        <row r="58">
          <cell r="D58">
            <v>3855000</v>
          </cell>
        </row>
        <row r="59">
          <cell r="D59">
            <v>6475000</v>
          </cell>
        </row>
        <row r="60">
          <cell r="D60">
            <v>30718000</v>
          </cell>
        </row>
        <row r="61">
          <cell r="D61">
            <v>3855000</v>
          </cell>
        </row>
        <row r="62">
          <cell r="D62">
            <v>3855000</v>
          </cell>
        </row>
        <row r="63">
          <cell r="D63">
            <v>5435000</v>
          </cell>
        </row>
        <row r="64">
          <cell r="D64">
            <v>8826000</v>
          </cell>
        </row>
        <row r="65">
          <cell r="D65">
            <v>3855000</v>
          </cell>
        </row>
        <row r="66">
          <cell r="D66">
            <v>6591000</v>
          </cell>
        </row>
        <row r="67">
          <cell r="D67">
            <v>3855000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e Summary"/>
      <sheetName val="Clean Water"/>
      <sheetName val="Drinking Water "/>
    </sheetNames>
    <sheetDataSet>
      <sheetData sheetId="0" refreshError="1"/>
      <sheetData sheetId="1">
        <row r="3">
          <cell r="F3">
            <v>2</v>
          </cell>
          <cell r="G3">
            <v>4470000</v>
          </cell>
        </row>
        <row r="10">
          <cell r="F10">
            <v>7</v>
          </cell>
          <cell r="G10">
            <v>36361000</v>
          </cell>
        </row>
        <row r="13">
          <cell r="F13">
            <v>3</v>
          </cell>
          <cell r="G13">
            <v>7002000</v>
          </cell>
        </row>
        <row r="17">
          <cell r="F17">
            <v>4</v>
          </cell>
          <cell r="G17">
            <v>29000000</v>
          </cell>
        </row>
        <row r="23">
          <cell r="F23">
            <v>6</v>
          </cell>
          <cell r="G23">
            <v>6950000</v>
          </cell>
        </row>
        <row r="27">
          <cell r="F27">
            <v>4</v>
          </cell>
          <cell r="G27">
            <v>5907000</v>
          </cell>
        </row>
        <row r="35">
          <cell r="F35">
            <v>8</v>
          </cell>
          <cell r="G35">
            <v>8685000</v>
          </cell>
        </row>
        <row r="39">
          <cell r="F39">
            <v>4</v>
          </cell>
          <cell r="G39">
            <v>9500000</v>
          </cell>
        </row>
        <row r="45">
          <cell r="F45">
            <v>6</v>
          </cell>
          <cell r="G45">
            <v>6445000</v>
          </cell>
        </row>
        <row r="46">
          <cell r="F46">
            <v>1</v>
          </cell>
          <cell r="G46">
            <v>600000</v>
          </cell>
        </row>
        <row r="49">
          <cell r="F49">
            <v>3</v>
          </cell>
          <cell r="G49">
            <v>3000000</v>
          </cell>
        </row>
        <row r="50">
          <cell r="F50">
            <v>1</v>
          </cell>
          <cell r="G50">
            <v>13500000</v>
          </cell>
        </row>
        <row r="52">
          <cell r="F52">
            <v>2</v>
          </cell>
          <cell r="G52">
            <v>12000000</v>
          </cell>
        </row>
        <row r="53">
          <cell r="F53">
            <v>1</v>
          </cell>
          <cell r="G53">
            <v>5000000</v>
          </cell>
        </row>
        <row r="57">
          <cell r="F57">
            <v>4</v>
          </cell>
          <cell r="G57">
            <v>12300000</v>
          </cell>
        </row>
        <row r="71">
          <cell r="F71">
            <v>14</v>
          </cell>
          <cell r="G71">
            <v>34265000</v>
          </cell>
        </row>
        <row r="76">
          <cell r="F76">
            <v>5</v>
          </cell>
          <cell r="G76">
            <v>9334000</v>
          </cell>
        </row>
        <row r="82">
          <cell r="F82">
            <v>6</v>
          </cell>
          <cell r="G82">
            <v>10234000</v>
          </cell>
        </row>
        <row r="87">
          <cell r="F87">
            <v>5</v>
          </cell>
          <cell r="G87">
            <v>5775000</v>
          </cell>
        </row>
        <row r="94">
          <cell r="F94">
            <v>7</v>
          </cell>
          <cell r="G94">
            <v>10700000</v>
          </cell>
        </row>
        <row r="99">
          <cell r="F99">
            <v>5</v>
          </cell>
          <cell r="G99">
            <v>23978000</v>
          </cell>
        </row>
        <row r="104">
          <cell r="F104">
            <v>5</v>
          </cell>
          <cell r="G104">
            <v>3646000</v>
          </cell>
        </row>
        <row r="108">
          <cell r="F108">
            <v>4</v>
          </cell>
          <cell r="G108">
            <v>14200000</v>
          </cell>
        </row>
        <row r="110">
          <cell r="F110">
            <v>2</v>
          </cell>
          <cell r="G110">
            <v>1620000</v>
          </cell>
        </row>
        <row r="112">
          <cell r="F112">
            <v>2</v>
          </cell>
          <cell r="G112">
            <v>2760000</v>
          </cell>
        </row>
        <row r="113">
          <cell r="F113">
            <v>1</v>
          </cell>
          <cell r="G113">
            <v>3500000</v>
          </cell>
        </row>
        <row r="117">
          <cell r="F117">
            <v>4</v>
          </cell>
          <cell r="G117">
            <v>4590000</v>
          </cell>
        </row>
        <row r="122">
          <cell r="F122">
            <v>5</v>
          </cell>
          <cell r="G122">
            <v>6460000</v>
          </cell>
        </row>
        <row r="135">
          <cell r="F135">
            <v>13</v>
          </cell>
          <cell r="G135">
            <v>7479000</v>
          </cell>
        </row>
        <row r="139">
          <cell r="F139">
            <v>4</v>
          </cell>
          <cell r="G139">
            <v>7740000</v>
          </cell>
        </row>
        <row r="145">
          <cell r="F145">
            <v>6</v>
          </cell>
          <cell r="G145">
            <v>14036000</v>
          </cell>
        </row>
        <row r="153">
          <cell r="F153">
            <v>8</v>
          </cell>
          <cell r="G153">
            <v>7170000</v>
          </cell>
        </row>
        <row r="158">
          <cell r="F158">
            <v>5</v>
          </cell>
          <cell r="G158">
            <v>8101000</v>
          </cell>
        </row>
        <row r="163">
          <cell r="F163">
            <v>5</v>
          </cell>
          <cell r="G163">
            <v>7412000</v>
          </cell>
        </row>
        <row r="171">
          <cell r="F171">
            <v>8</v>
          </cell>
          <cell r="G171">
            <v>9910000</v>
          </cell>
        </row>
        <row r="177">
          <cell r="F177">
            <v>6</v>
          </cell>
          <cell r="G177">
            <v>8870000</v>
          </cell>
        </row>
      </sheetData>
      <sheetData sheetId="2">
        <row r="4">
          <cell r="F4">
            <v>3</v>
          </cell>
          <cell r="G4">
            <v>6812000</v>
          </cell>
        </row>
        <row r="15">
          <cell r="F15">
            <v>11</v>
          </cell>
          <cell r="G15">
            <v>27018000</v>
          </cell>
        </row>
        <row r="18">
          <cell r="F18">
            <v>3</v>
          </cell>
          <cell r="G18">
            <v>5400000</v>
          </cell>
        </row>
        <row r="20">
          <cell r="F20">
            <v>2</v>
          </cell>
          <cell r="G20">
            <v>9000000</v>
          </cell>
        </row>
        <row r="23">
          <cell r="F23">
            <v>3</v>
          </cell>
          <cell r="G23">
            <v>3300000</v>
          </cell>
        </row>
        <row r="26">
          <cell r="F26">
            <v>3</v>
          </cell>
          <cell r="G26">
            <v>2837000</v>
          </cell>
        </row>
        <row r="27">
          <cell r="F27">
            <v>1</v>
          </cell>
          <cell r="G27">
            <v>2000000</v>
          </cell>
        </row>
        <row r="31">
          <cell r="F31">
            <v>4</v>
          </cell>
          <cell r="G31">
            <v>4745000</v>
          </cell>
        </row>
        <row r="33">
          <cell r="F33">
            <v>2</v>
          </cell>
          <cell r="G33">
            <v>5080000</v>
          </cell>
        </row>
        <row r="43">
          <cell r="F43">
            <v>10</v>
          </cell>
          <cell r="G43">
            <v>12100000</v>
          </cell>
        </row>
        <row r="45">
          <cell r="F45">
            <v>2</v>
          </cell>
          <cell r="G45">
            <v>5000000</v>
          </cell>
        </row>
        <row r="47">
          <cell r="F47">
            <v>2</v>
          </cell>
          <cell r="G47">
            <v>8000000</v>
          </cell>
        </row>
        <row r="50">
          <cell r="F50">
            <v>3</v>
          </cell>
          <cell r="G50">
            <v>11000000</v>
          </cell>
        </row>
        <row r="54">
          <cell r="F54">
            <v>4</v>
          </cell>
          <cell r="G54">
            <v>8393000</v>
          </cell>
        </row>
        <row r="56">
          <cell r="F56">
            <v>2</v>
          </cell>
          <cell r="G56">
            <v>1395000</v>
          </cell>
        </row>
        <row r="67">
          <cell r="F67">
            <v>11</v>
          </cell>
          <cell r="G67">
            <v>8275000</v>
          </cell>
        </row>
        <row r="72">
          <cell r="F72">
            <v>5</v>
          </cell>
          <cell r="G72">
            <v>10258000</v>
          </cell>
        </row>
        <row r="73">
          <cell r="F73">
            <v>1</v>
          </cell>
          <cell r="G73">
            <v>1000000</v>
          </cell>
        </row>
        <row r="79">
          <cell r="F79">
            <v>6</v>
          </cell>
          <cell r="G79">
            <v>5480000</v>
          </cell>
        </row>
        <row r="86">
          <cell r="F86">
            <v>7</v>
          </cell>
          <cell r="G86">
            <v>4139000</v>
          </cell>
        </row>
        <row r="94">
          <cell r="F94">
            <v>8</v>
          </cell>
          <cell r="G94">
            <v>10100000</v>
          </cell>
        </row>
        <row r="95">
          <cell r="F95">
            <v>1</v>
          </cell>
          <cell r="G95">
            <v>4500000</v>
          </cell>
        </row>
        <row r="104">
          <cell r="F104">
            <v>9</v>
          </cell>
          <cell r="G104">
            <v>8675000</v>
          </cell>
        </row>
        <row r="106">
          <cell r="F106">
            <v>2</v>
          </cell>
          <cell r="G106">
            <v>7500000</v>
          </cell>
        </row>
        <row r="112">
          <cell r="F112">
            <v>6</v>
          </cell>
          <cell r="G112">
            <v>11165000</v>
          </cell>
        </row>
        <row r="126">
          <cell r="F126">
            <v>14</v>
          </cell>
          <cell r="G126">
            <v>9790000</v>
          </cell>
        </row>
        <row r="127">
          <cell r="F127">
            <v>1</v>
          </cell>
          <cell r="G127">
            <v>500000</v>
          </cell>
        </row>
        <row r="130">
          <cell r="F130">
            <v>3</v>
          </cell>
          <cell r="G130">
            <v>7589000</v>
          </cell>
        </row>
        <row r="132">
          <cell r="F132">
            <v>2</v>
          </cell>
          <cell r="G132">
            <v>3180000</v>
          </cell>
        </row>
        <row r="135">
          <cell r="F135">
            <v>3</v>
          </cell>
          <cell r="G135">
            <v>3180000</v>
          </cell>
        </row>
        <row r="142">
          <cell r="F142">
            <v>7</v>
          </cell>
          <cell r="G142">
            <v>10508000</v>
          </cell>
        </row>
        <row r="152">
          <cell r="F152">
            <v>10</v>
          </cell>
          <cell r="G152">
            <v>19542000</v>
          </cell>
        </row>
        <row r="156">
          <cell r="F156">
            <v>4</v>
          </cell>
          <cell r="G156">
            <v>4930000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FA7B-4CBD-4E82-B2A9-15CDA34B28D9}">
  <dimension ref="A1:R65"/>
  <sheetViews>
    <sheetView tabSelected="1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I3" sqref="I3:I4"/>
    </sheetView>
  </sheetViews>
  <sheetFormatPr defaultColWidth="8.796875" defaultRowHeight="14.5"/>
  <cols>
    <col min="1" max="1" width="13.796875" style="61" customWidth="1"/>
    <col min="2" max="2" width="17.69921875" style="67" customWidth="1"/>
    <col min="3" max="3" width="16.296875" style="67" hidden="1" customWidth="1"/>
    <col min="4" max="4" width="16.296875" style="67" customWidth="1"/>
    <col min="5" max="6" width="15.796875" style="67" customWidth="1"/>
    <col min="7" max="7" width="17.796875" style="67" customWidth="1"/>
    <col min="8" max="8" width="14.69921875" style="67" customWidth="1"/>
    <col min="9" max="9" width="18.19921875" style="67" customWidth="1"/>
    <col min="10" max="10" width="17.5" style="68" customWidth="1"/>
    <col min="11" max="11" width="14.796875" style="67" hidden="1" customWidth="1"/>
    <col min="12" max="12" width="14.796875" style="67" customWidth="1"/>
    <col min="13" max="14" width="14.796875" style="67" bestFit="1" customWidth="1"/>
    <col min="15" max="15" width="16.69921875" style="67" bestFit="1" customWidth="1"/>
    <col min="16" max="16" width="18.5" style="67" customWidth="1"/>
    <col min="17" max="17" width="6" style="67" customWidth="1"/>
    <col min="18" max="18" width="13.69921875" style="67" bestFit="1" customWidth="1"/>
    <col min="19" max="16384" width="8.796875" style="67"/>
  </cols>
  <sheetData>
    <row r="1" spans="1:18">
      <c r="B1" s="172" t="s">
        <v>1259</v>
      </c>
      <c r="C1" s="172"/>
      <c r="D1" s="172"/>
      <c r="E1" s="172"/>
      <c r="F1" s="172"/>
      <c r="G1" s="172"/>
      <c r="H1" s="172"/>
      <c r="J1" s="173" t="s">
        <v>1260</v>
      </c>
      <c r="K1" s="173"/>
      <c r="L1" s="173"/>
      <c r="M1" s="173"/>
      <c r="N1" s="173"/>
      <c r="O1" s="173"/>
      <c r="P1" s="173"/>
      <c r="Q1" s="173"/>
      <c r="R1" s="173"/>
    </row>
    <row r="2" spans="1:18" s="74" customFormat="1" ht="29">
      <c r="A2" s="75" t="s">
        <v>1</v>
      </c>
      <c r="B2" s="76" t="s">
        <v>1252</v>
      </c>
      <c r="C2" s="77" t="s">
        <v>1258</v>
      </c>
      <c r="D2" s="77" t="s">
        <v>1257</v>
      </c>
      <c r="E2" s="77" t="s">
        <v>1255</v>
      </c>
      <c r="F2" s="77" t="s">
        <v>1256</v>
      </c>
      <c r="G2" s="77" t="s">
        <v>1253</v>
      </c>
      <c r="H2" s="77" t="s">
        <v>1251</v>
      </c>
      <c r="I2" s="77"/>
      <c r="J2" s="76" t="s">
        <v>1250</v>
      </c>
      <c r="K2" s="77" t="s">
        <v>1258</v>
      </c>
      <c r="L2" s="77" t="s">
        <v>1257</v>
      </c>
      <c r="M2" s="77" t="s">
        <v>1255</v>
      </c>
      <c r="N2" s="77" t="s">
        <v>1256</v>
      </c>
      <c r="O2" s="77" t="s">
        <v>1253</v>
      </c>
      <c r="P2" s="77" t="s">
        <v>1251</v>
      </c>
      <c r="Q2" s="79"/>
      <c r="R2" s="77" t="s">
        <v>1254</v>
      </c>
    </row>
    <row r="3" spans="1:18">
      <c r="A3" s="61" t="s">
        <v>1186</v>
      </c>
      <c r="B3" s="69">
        <v>17767000</v>
      </c>
      <c r="C3" s="78">
        <f>'[1]2025 House Clean Water SRFs'!$D$17</f>
        <v>7048000</v>
      </c>
      <c r="D3" s="78">
        <f>'[1]2025 Senate Clean Water SRFs'!$D17</f>
        <v>13798000</v>
      </c>
      <c r="E3" s="71">
        <f>'House Earmark Summary'!C2</f>
        <v>4000000</v>
      </c>
      <c r="F3" s="78">
        <f>'Senate Earmark Summary'!C2</f>
        <v>4470000</v>
      </c>
      <c r="G3" s="70">
        <f>D3+E3+F3</f>
        <v>22268000</v>
      </c>
      <c r="H3" s="73">
        <f>G3-B3</f>
        <v>4501000</v>
      </c>
      <c r="I3" s="70">
        <f>B3-D3</f>
        <v>3969000</v>
      </c>
      <c r="J3" s="62">
        <v>23714000</v>
      </c>
      <c r="K3" s="71">
        <f>'[1]2025 House Drinking Water SRFs'!$D17</f>
        <v>6822000</v>
      </c>
      <c r="L3" s="71">
        <f>'[1]2025 Senate Drinking Water SRFs'!$D17</f>
        <v>15051000</v>
      </c>
      <c r="M3" s="71">
        <f>'House Earmark Summary'!E2</f>
        <v>3520000</v>
      </c>
      <c r="N3" s="71">
        <f>'Senate Earmark Summary'!E2</f>
        <v>6812000</v>
      </c>
      <c r="O3" s="70">
        <f>L3+M3+N3</f>
        <v>25383000</v>
      </c>
      <c r="P3" s="73">
        <f>O3-J3</f>
        <v>1669000</v>
      </c>
      <c r="R3" s="73">
        <f>H3+P3</f>
        <v>6170000</v>
      </c>
    </row>
    <row r="4" spans="1:18">
      <c r="A4" s="61" t="s">
        <v>1240</v>
      </c>
      <c r="B4" s="69">
        <v>9506000</v>
      </c>
      <c r="C4" s="78">
        <f>'[1]2025 House Clean Water SRFs'!$D$18</f>
        <v>3772000</v>
      </c>
      <c r="D4" s="78">
        <f>'[1]2025 Senate Clean Water SRFs'!$D18</f>
        <v>7383000</v>
      </c>
      <c r="E4" s="71">
        <f>'House Earmark Summary'!C3</f>
        <v>0</v>
      </c>
      <c r="F4" s="78">
        <f>'Senate Earmark Summary'!C3</f>
        <v>36361000</v>
      </c>
      <c r="G4" s="70">
        <f t="shared" ref="G4:G53" si="0">D4+E4+F4</f>
        <v>43744000</v>
      </c>
      <c r="H4" s="73">
        <f t="shared" ref="H4:H53" si="1">G4-B4</f>
        <v>34238000</v>
      </c>
      <c r="I4" s="70">
        <f>J3-L3</f>
        <v>8663000</v>
      </c>
      <c r="J4" s="62">
        <v>11001000</v>
      </c>
      <c r="K4" s="71">
        <f>'[1]2025 House Drinking Water SRFs'!$D18</f>
        <v>3855000</v>
      </c>
      <c r="L4" s="71">
        <f>'[1]2025 Senate Drinking Water SRFs'!$D18</f>
        <v>8504000</v>
      </c>
      <c r="M4" s="71">
        <f>'House Earmark Summary'!E3</f>
        <v>0</v>
      </c>
      <c r="N4" s="71">
        <f>'Senate Earmark Summary'!E3</f>
        <v>27018000</v>
      </c>
      <c r="O4" s="70">
        <f t="shared" ref="O4:O53" si="2">L4+M4+N4</f>
        <v>35522000</v>
      </c>
      <c r="P4" s="73">
        <f t="shared" ref="P4:P53" si="3">O4-J4</f>
        <v>24521000</v>
      </c>
      <c r="R4" s="73">
        <f t="shared" ref="R4:R53" si="4">H4+P4</f>
        <v>58759000</v>
      </c>
    </row>
    <row r="5" spans="1:18">
      <c r="A5" s="61" t="s">
        <v>1188</v>
      </c>
      <c r="B5" s="69">
        <v>10732000</v>
      </c>
      <c r="C5" s="78">
        <f>'[1]2025 House Clean Water SRFs'!$D$19</f>
        <v>4266000</v>
      </c>
      <c r="D5" s="78">
        <f>'[1]2025 Senate Clean Water SRFs'!$D19</f>
        <v>8352000</v>
      </c>
      <c r="E5" s="71">
        <f>'House Earmark Summary'!C4</f>
        <v>6750000</v>
      </c>
      <c r="F5" s="78">
        <f>'Senate Earmark Summary'!C4</f>
        <v>7002000</v>
      </c>
      <c r="G5" s="70">
        <f t="shared" si="0"/>
        <v>22104000</v>
      </c>
      <c r="H5" s="73">
        <f t="shared" si="1"/>
        <v>11372000</v>
      </c>
      <c r="J5" s="62">
        <v>19784000</v>
      </c>
      <c r="K5" s="71">
        <f>'[1]2025 House Drinking Water SRFs'!$D19</f>
        <v>6745000</v>
      </c>
      <c r="L5" s="71">
        <f>'[1]2025 Senate Drinking Water SRFs'!$D19</f>
        <v>14881000</v>
      </c>
      <c r="M5" s="71">
        <f>'House Earmark Summary'!E4</f>
        <v>7151386</v>
      </c>
      <c r="N5" s="71">
        <f>'Senate Earmark Summary'!E4</f>
        <v>5400000</v>
      </c>
      <c r="O5" s="70">
        <f t="shared" si="2"/>
        <v>27432386</v>
      </c>
      <c r="P5" s="73">
        <f t="shared" si="3"/>
        <v>7648386</v>
      </c>
      <c r="R5" s="73">
        <f t="shared" si="4"/>
        <v>19020386</v>
      </c>
    </row>
    <row r="6" spans="1:18">
      <c r="A6" s="61" t="s">
        <v>1187</v>
      </c>
      <c r="B6" s="69">
        <v>10394000</v>
      </c>
      <c r="C6" s="78">
        <f>'[1]2025 House Clean Water SRFs'!$D$20</f>
        <v>4143000</v>
      </c>
      <c r="D6" s="78">
        <f>'[1]2025 Senate Clean Water SRFs'!$D20</f>
        <v>8110000</v>
      </c>
      <c r="E6" s="71">
        <f>'House Earmark Summary'!C5</f>
        <v>10634800</v>
      </c>
      <c r="F6" s="78">
        <f>'Senate Earmark Summary'!C5</f>
        <v>29000000</v>
      </c>
      <c r="G6" s="70">
        <f t="shared" si="0"/>
        <v>47744800</v>
      </c>
      <c r="H6" s="73">
        <f t="shared" si="1"/>
        <v>37350800</v>
      </c>
      <c r="J6" s="62">
        <v>16551000</v>
      </c>
      <c r="K6" s="71">
        <f>'[1]2025 House Drinking Water SRFs'!$D20</f>
        <v>4625000</v>
      </c>
      <c r="L6" s="71">
        <f>'[1]2025 Senate Drinking Water SRFs'!$D20</f>
        <v>10204000</v>
      </c>
      <c r="M6" s="71">
        <f>'House Earmark Summary'!E5</f>
        <v>0</v>
      </c>
      <c r="N6" s="71">
        <f>'Senate Earmark Summary'!E5</f>
        <v>9000000</v>
      </c>
      <c r="O6" s="70">
        <f t="shared" si="2"/>
        <v>19204000</v>
      </c>
      <c r="P6" s="73">
        <f t="shared" si="3"/>
        <v>2653000</v>
      </c>
      <c r="R6" s="73">
        <f t="shared" si="4"/>
        <v>40003800</v>
      </c>
    </row>
    <row r="7" spans="1:18">
      <c r="A7" s="61" t="s">
        <v>1189</v>
      </c>
      <c r="B7" s="69">
        <v>113637000</v>
      </c>
      <c r="C7" s="78">
        <f>'[1]2025 House Clean Water SRFs'!$D21</f>
        <v>45131000</v>
      </c>
      <c r="D7" s="78">
        <f>'[1]2025 Senate Clean Water SRFs'!$D21</f>
        <v>88353000</v>
      </c>
      <c r="E7" s="71">
        <f>'House Earmark Summary'!C6</f>
        <v>53283307</v>
      </c>
      <c r="F7" s="78">
        <f>'Senate Earmark Summary'!C6</f>
        <v>6950000</v>
      </c>
      <c r="G7" s="70">
        <f t="shared" si="0"/>
        <v>148586307</v>
      </c>
      <c r="H7" s="73">
        <f t="shared" si="1"/>
        <v>34949307</v>
      </c>
      <c r="J7" s="62">
        <v>97047000</v>
      </c>
      <c r="K7" s="71">
        <f>'[1]2025 House Drinking Water SRFs'!$D21</f>
        <v>41586000</v>
      </c>
      <c r="L7" s="71">
        <f>'[1]2025 Senate Drinking Water SRFs'!$D21</f>
        <v>91750000</v>
      </c>
      <c r="M7" s="71">
        <f>'House Earmark Summary'!E6</f>
        <v>44117600</v>
      </c>
      <c r="N7" s="71">
        <f>'Senate Earmark Summary'!E6</f>
        <v>3300000</v>
      </c>
      <c r="O7" s="70">
        <f t="shared" si="2"/>
        <v>139167600</v>
      </c>
      <c r="P7" s="73">
        <f t="shared" si="3"/>
        <v>42120600</v>
      </c>
      <c r="R7" s="73">
        <f t="shared" si="4"/>
        <v>77069907</v>
      </c>
    </row>
    <row r="8" spans="1:18">
      <c r="A8" s="61" t="s">
        <v>1190</v>
      </c>
      <c r="B8" s="69">
        <v>12710000</v>
      </c>
      <c r="C8" s="78">
        <f>'[1]2025 House Clean Water SRFs'!$D22</f>
        <v>5070000</v>
      </c>
      <c r="D8" s="78">
        <f>'[1]2025 Senate Clean Water SRFs'!$D22</f>
        <v>9925000</v>
      </c>
      <c r="E8" s="71">
        <f>'House Earmark Summary'!C7</f>
        <v>5923200</v>
      </c>
      <c r="F8" s="78">
        <f>'Senate Earmark Summary'!C7</f>
        <v>5907000</v>
      </c>
      <c r="G8" s="70">
        <f t="shared" si="0"/>
        <v>21755200</v>
      </c>
      <c r="H8" s="73">
        <f t="shared" si="1"/>
        <v>9045200</v>
      </c>
      <c r="J8" s="62">
        <v>21735000</v>
      </c>
      <c r="K8" s="71">
        <f>'[1]2025 House Drinking Water SRFs'!$D22</f>
        <v>6745000</v>
      </c>
      <c r="L8" s="71">
        <f>'[1]2025 Senate Drinking Water SRFs'!$D22</f>
        <v>14881000</v>
      </c>
      <c r="M8" s="71">
        <f>'House Earmark Summary'!E7</f>
        <v>4264796</v>
      </c>
      <c r="N8" s="71">
        <f>'Senate Earmark Summary'!E7</f>
        <v>2837000</v>
      </c>
      <c r="O8" s="70">
        <f t="shared" si="2"/>
        <v>21982796</v>
      </c>
      <c r="P8" s="73">
        <f t="shared" si="3"/>
        <v>247796</v>
      </c>
      <c r="R8" s="73">
        <f t="shared" si="4"/>
        <v>9292996</v>
      </c>
    </row>
    <row r="9" spans="1:18">
      <c r="A9" s="61" t="s">
        <v>1191</v>
      </c>
      <c r="B9" s="69">
        <v>19465000</v>
      </c>
      <c r="C9" s="78">
        <f>'[1]2025 House Clean Water SRFs'!$D23</f>
        <v>7728000</v>
      </c>
      <c r="D9" s="78">
        <f>'[1]2025 Senate Clean Water SRFs'!$D23</f>
        <v>15129000</v>
      </c>
      <c r="E9" s="71">
        <f>'House Earmark Summary'!C8</f>
        <v>7635269</v>
      </c>
      <c r="F9" s="78">
        <f>'Senate Earmark Summary'!C8</f>
        <v>8685000</v>
      </c>
      <c r="G9" s="70">
        <f t="shared" si="0"/>
        <v>31449269</v>
      </c>
      <c r="H9" s="73">
        <f t="shared" si="1"/>
        <v>11984269</v>
      </c>
      <c r="J9" s="62">
        <v>11001000</v>
      </c>
      <c r="K9" s="71">
        <f>'[1]2025 House Drinking Water SRFs'!$D23</f>
        <v>3855000</v>
      </c>
      <c r="L9" s="71">
        <f>'[1]2025 Senate Drinking Water SRFs'!$D23</f>
        <v>8504000</v>
      </c>
      <c r="M9" s="71">
        <f>'House Earmark Summary'!E8</f>
        <v>2211600</v>
      </c>
      <c r="N9" s="71">
        <f>'Senate Earmark Summary'!E8</f>
        <v>2000000</v>
      </c>
      <c r="O9" s="70">
        <f t="shared" si="2"/>
        <v>12715600</v>
      </c>
      <c r="P9" s="73">
        <f t="shared" si="3"/>
        <v>1714600</v>
      </c>
      <c r="R9" s="73">
        <f t="shared" si="4"/>
        <v>13698869</v>
      </c>
    </row>
    <row r="10" spans="1:18">
      <c r="A10" s="61" t="s">
        <v>1192</v>
      </c>
      <c r="B10" s="69">
        <v>7779000</v>
      </c>
      <c r="C10" s="78">
        <f>'[1]2025 House Clean Water SRFs'!$D$24</f>
        <v>3092000</v>
      </c>
      <c r="D10" s="78">
        <f>'[1]2025 Senate Clean Water SRFs'!$D24</f>
        <v>6052000</v>
      </c>
      <c r="E10" s="71">
        <f>'House Earmark Summary'!C9</f>
        <v>1537249</v>
      </c>
      <c r="F10" s="78">
        <f>'Senate Earmark Summary'!C9</f>
        <v>9500000</v>
      </c>
      <c r="G10" s="70">
        <f t="shared" si="0"/>
        <v>17089249</v>
      </c>
      <c r="H10" s="73">
        <f t="shared" si="1"/>
        <v>9310249</v>
      </c>
      <c r="J10" s="62">
        <v>11001000</v>
      </c>
      <c r="K10" s="71">
        <f>'[1]2025 House Drinking Water SRFs'!$D24</f>
        <v>3855000</v>
      </c>
      <c r="L10" s="71">
        <f>'[1]2025 Senate Drinking Water SRFs'!$D24</f>
        <v>8504000</v>
      </c>
      <c r="M10" s="71">
        <f>'House Earmark Summary'!E9</f>
        <v>0</v>
      </c>
      <c r="N10" s="71">
        <f>'Senate Earmark Summary'!E9</f>
        <v>0</v>
      </c>
      <c r="O10" s="70">
        <f t="shared" si="2"/>
        <v>8504000</v>
      </c>
      <c r="P10" s="73">
        <f t="shared" si="3"/>
        <v>-2497000</v>
      </c>
      <c r="R10" s="73">
        <f t="shared" si="4"/>
        <v>6813249</v>
      </c>
    </row>
    <row r="11" spans="1:18">
      <c r="A11" s="61" t="s">
        <v>1193</v>
      </c>
      <c r="B11" s="69">
        <v>53633000</v>
      </c>
      <c r="C11" s="78">
        <f>'[1]2025 House Clean Water SRFs'!$D$25</f>
        <v>21267000</v>
      </c>
      <c r="D11" s="78">
        <f>'[1]2025 Senate Clean Water SRFs'!$D25</f>
        <v>41635000</v>
      </c>
      <c r="E11" s="71">
        <f>'House Earmark Summary'!C10</f>
        <v>55920600</v>
      </c>
      <c r="F11" s="78">
        <f>'Senate Earmark Summary'!C10</f>
        <v>0</v>
      </c>
      <c r="G11" s="70">
        <f t="shared" si="0"/>
        <v>97555600</v>
      </c>
      <c r="H11" s="73">
        <f t="shared" si="1"/>
        <v>43922600</v>
      </c>
      <c r="J11" s="62">
        <v>43304000</v>
      </c>
      <c r="K11" s="71">
        <f>'[1]2025 House Drinking Water SRFs'!$D25</f>
        <v>13914000</v>
      </c>
      <c r="L11" s="71">
        <f>'[1]2025 Senate Drinking Water SRFs'!$D25</f>
        <v>30697000</v>
      </c>
      <c r="M11" s="71">
        <f>'House Earmark Summary'!E10</f>
        <v>21955328</v>
      </c>
      <c r="N11" s="71">
        <f>'Senate Earmark Summary'!E10</f>
        <v>0</v>
      </c>
      <c r="O11" s="70">
        <f t="shared" si="2"/>
        <v>52652328</v>
      </c>
      <c r="P11" s="73">
        <f t="shared" si="3"/>
        <v>9348328</v>
      </c>
      <c r="R11" s="73">
        <f t="shared" si="4"/>
        <v>53270928</v>
      </c>
    </row>
    <row r="12" spans="1:18">
      <c r="A12" s="61" t="s">
        <v>1194</v>
      </c>
      <c r="B12" s="69">
        <v>26865000</v>
      </c>
      <c r="C12" s="78">
        <f>'[1]2025 House Clean Water SRFs'!$D$26</f>
        <v>10696000</v>
      </c>
      <c r="D12" s="78">
        <f>'[1]2025 Senate Clean Water SRFs'!$D26</f>
        <v>20939000</v>
      </c>
      <c r="E12" s="71">
        <f>'House Earmark Summary'!C11</f>
        <v>16573554</v>
      </c>
      <c r="F12" s="78">
        <f>'Senate Earmark Summary'!C11</f>
        <v>6445000</v>
      </c>
      <c r="G12" s="70">
        <f t="shared" si="0"/>
        <v>43957554</v>
      </c>
      <c r="H12" s="73">
        <f t="shared" si="1"/>
        <v>17092554</v>
      </c>
      <c r="J12" s="62">
        <v>26865000</v>
      </c>
      <c r="K12" s="71">
        <f>'[1]2025 House Drinking Water SRFs'!$D26</f>
        <v>10445000</v>
      </c>
      <c r="L12" s="71">
        <f>'[1]2025 Senate Drinking Water SRFs'!$D26</f>
        <v>23044000</v>
      </c>
      <c r="M12" s="71">
        <f>'House Earmark Summary'!E11</f>
        <v>16018420</v>
      </c>
      <c r="N12" s="71">
        <f>'Senate Earmark Summary'!E11</f>
        <v>4745000</v>
      </c>
      <c r="O12" s="70">
        <f t="shared" si="2"/>
        <v>43807420</v>
      </c>
      <c r="P12" s="73">
        <f t="shared" si="3"/>
        <v>16942420</v>
      </c>
      <c r="R12" s="73">
        <f t="shared" si="4"/>
        <v>34034974</v>
      </c>
    </row>
    <row r="13" spans="1:18">
      <c r="A13" s="61" t="s">
        <v>1195</v>
      </c>
      <c r="B13" s="69">
        <v>12306000</v>
      </c>
      <c r="C13" s="78">
        <f>'[1]2025 House Clean Water SRFs'!$D27</f>
        <v>4884000</v>
      </c>
      <c r="D13" s="78">
        <f>'[1]2025 Senate Clean Water SRFs'!$D27</f>
        <v>9562000</v>
      </c>
      <c r="E13" s="71">
        <f>'House Earmark Summary'!C12</f>
        <v>1105800</v>
      </c>
      <c r="F13" s="78">
        <f>'Senate Earmark Summary'!C12</f>
        <v>600000</v>
      </c>
      <c r="G13" s="70">
        <f t="shared" si="0"/>
        <v>11267800</v>
      </c>
      <c r="H13" s="73">
        <f t="shared" si="1"/>
        <v>-1038200</v>
      </c>
      <c r="J13" s="62">
        <v>11001000</v>
      </c>
      <c r="K13" s="71">
        <f>'[1]2025 House Drinking Water SRFs'!$D27</f>
        <v>3855000</v>
      </c>
      <c r="L13" s="71">
        <f>'[1]2025 Senate Drinking Water SRFs'!$D27</f>
        <v>8504000</v>
      </c>
      <c r="M13" s="71">
        <f>'House Earmark Summary'!E12</f>
        <v>3317400</v>
      </c>
      <c r="N13" s="71">
        <f>'Senate Earmark Summary'!E12</f>
        <v>5080000</v>
      </c>
      <c r="O13" s="70">
        <f t="shared" si="2"/>
        <v>16901400</v>
      </c>
      <c r="P13" s="73">
        <f t="shared" si="3"/>
        <v>5900400</v>
      </c>
      <c r="R13" s="73">
        <f t="shared" si="4"/>
        <v>4862200</v>
      </c>
    </row>
    <row r="14" spans="1:18">
      <c r="A14" s="61" t="s">
        <v>1234</v>
      </c>
      <c r="B14" s="69">
        <v>7779000</v>
      </c>
      <c r="C14" s="78">
        <f>'[1]2025 House Clean Water SRFs'!$D28</f>
        <v>3092000</v>
      </c>
      <c r="D14" s="78">
        <f>'[1]2025 Senate Clean Water SRFs'!$D28</f>
        <v>6052000</v>
      </c>
      <c r="E14" s="71">
        <f>'House Earmark Summary'!C13</f>
        <v>0</v>
      </c>
      <c r="F14" s="78">
        <f>'Senate Earmark Summary'!C13</f>
        <v>0</v>
      </c>
      <c r="G14" s="70">
        <f t="shared" si="0"/>
        <v>6052000</v>
      </c>
      <c r="H14" s="73">
        <f t="shared" si="1"/>
        <v>-1727000</v>
      </c>
      <c r="J14" s="62">
        <v>11001000</v>
      </c>
      <c r="K14" s="71">
        <f>'[1]2025 House Drinking Water SRFs'!$D28</f>
        <v>3855000</v>
      </c>
      <c r="L14" s="71">
        <f>'[1]2025 Senate Drinking Water SRFs'!$D28</f>
        <v>8504000</v>
      </c>
      <c r="M14" s="71">
        <f>'House Earmark Summary'!E13</f>
        <v>11000000</v>
      </c>
      <c r="N14" s="71">
        <f>'Senate Earmark Summary'!E13</f>
        <v>0</v>
      </c>
      <c r="O14" s="70">
        <f t="shared" si="2"/>
        <v>19504000</v>
      </c>
      <c r="P14" s="73">
        <f t="shared" si="3"/>
        <v>8503000</v>
      </c>
      <c r="R14" s="73">
        <f t="shared" si="4"/>
        <v>6776000</v>
      </c>
    </row>
    <row r="15" spans="1:18">
      <c r="A15" s="61" t="s">
        <v>1197</v>
      </c>
      <c r="B15" s="69">
        <v>71861000</v>
      </c>
      <c r="C15" s="78">
        <f>'[1]2025 House Clean Water SRFs'!$D29</f>
        <v>28500000</v>
      </c>
      <c r="D15" s="78">
        <f>'[1]2025 Senate Clean Water SRFs'!$D29</f>
        <v>55796000</v>
      </c>
      <c r="E15" s="71">
        <f>'House Earmark Summary'!C14</f>
        <v>29886000</v>
      </c>
      <c r="F15" s="78">
        <f>'Senate Earmark Summary'!C14</f>
        <v>3000000</v>
      </c>
      <c r="G15" s="70">
        <f t="shared" si="0"/>
        <v>88682000</v>
      </c>
      <c r="H15" s="73">
        <f t="shared" si="1"/>
        <v>16821000</v>
      </c>
      <c r="J15" s="62">
        <v>41505000</v>
      </c>
      <c r="K15" s="71">
        <f>'[1]2025 House Drinking Water SRFs'!$D29</f>
        <v>11678000</v>
      </c>
      <c r="L15" s="71">
        <f>'[1]2025 Senate Drinking Water SRFs'!$D29</f>
        <v>25765000</v>
      </c>
      <c r="M15" s="71">
        <f>'House Earmark Summary'!E14</f>
        <v>35180600</v>
      </c>
      <c r="N15" s="71">
        <f>'Senate Earmark Summary'!E14</f>
        <v>12100000</v>
      </c>
      <c r="O15" s="70">
        <f t="shared" si="2"/>
        <v>73045600</v>
      </c>
      <c r="P15" s="73">
        <f t="shared" si="3"/>
        <v>31540600</v>
      </c>
      <c r="R15" s="73">
        <f t="shared" si="4"/>
        <v>48361600</v>
      </c>
    </row>
    <row r="16" spans="1:18">
      <c r="A16" s="61" t="s">
        <v>1198</v>
      </c>
      <c r="B16" s="69">
        <v>38292000</v>
      </c>
      <c r="C16" s="78">
        <f>'[1]2025 House Clean Water SRFs'!$D30</f>
        <v>15209000</v>
      </c>
      <c r="D16" s="78">
        <f>'[1]2025 Senate Clean Water SRFs'!$D30</f>
        <v>29774000</v>
      </c>
      <c r="E16" s="71">
        <f>'House Earmark Summary'!C15</f>
        <v>2355800</v>
      </c>
      <c r="F16" s="78">
        <f>'Senate Earmark Summary'!C15</f>
        <v>13500000</v>
      </c>
      <c r="G16" s="70">
        <f t="shared" si="0"/>
        <v>45629800</v>
      </c>
      <c r="H16" s="73">
        <f t="shared" si="1"/>
        <v>7337800</v>
      </c>
      <c r="J16" s="62">
        <v>16815000</v>
      </c>
      <c r="K16" s="71">
        <f>'[1]2025 House Drinking Water SRFs'!$D30</f>
        <v>6630000</v>
      </c>
      <c r="L16" s="71">
        <f>'[1]2025 Senate Drinking Water SRFs'!$D30</f>
        <v>14626000</v>
      </c>
      <c r="M16" s="71">
        <f>'House Earmark Summary'!E15</f>
        <v>7055800</v>
      </c>
      <c r="N16" s="71">
        <f>'Senate Earmark Summary'!E15</f>
        <v>5000000</v>
      </c>
      <c r="O16" s="70">
        <f t="shared" si="2"/>
        <v>26681800</v>
      </c>
      <c r="P16" s="73">
        <f t="shared" si="3"/>
        <v>9866800</v>
      </c>
      <c r="R16" s="73">
        <f t="shared" si="4"/>
        <v>17204600</v>
      </c>
    </row>
    <row r="17" spans="1:18">
      <c r="A17" s="61" t="s">
        <v>1196</v>
      </c>
      <c r="B17" s="69">
        <v>21505000</v>
      </c>
      <c r="C17" s="78">
        <f>'[1]2025 House Clean Water SRFs'!$D31</f>
        <v>8532000</v>
      </c>
      <c r="D17" s="78">
        <f>'[1]2025 Senate Clean Water SRFs'!$D31</f>
        <v>16703000</v>
      </c>
      <c r="E17" s="71">
        <f>'House Earmark Summary'!C16</f>
        <v>6000000</v>
      </c>
      <c r="F17" s="78">
        <f>'Senate Earmark Summary'!C16</f>
        <v>0</v>
      </c>
      <c r="G17" s="70">
        <f t="shared" si="0"/>
        <v>22703000</v>
      </c>
      <c r="H17" s="73">
        <f t="shared" si="1"/>
        <v>1198000</v>
      </c>
      <c r="J17" s="62">
        <v>17427000</v>
      </c>
      <c r="K17" s="71">
        <f>'[1]2025 House Drinking Water SRFs'!$D31</f>
        <v>5782000</v>
      </c>
      <c r="L17" s="71">
        <f>'[1]2025 Senate Drinking Water SRFs'!$D31</f>
        <v>12755000</v>
      </c>
      <c r="M17" s="71">
        <f>'House Earmark Summary'!E16</f>
        <v>1250000</v>
      </c>
      <c r="N17" s="71">
        <f>'Senate Earmark Summary'!E16</f>
        <v>0</v>
      </c>
      <c r="O17" s="70">
        <f t="shared" si="2"/>
        <v>14005000</v>
      </c>
      <c r="P17" s="73">
        <f t="shared" si="3"/>
        <v>-3422000</v>
      </c>
      <c r="R17" s="73">
        <f t="shared" si="4"/>
        <v>-2224000</v>
      </c>
    </row>
    <row r="18" spans="1:18">
      <c r="A18" s="61" t="s">
        <v>1199</v>
      </c>
      <c r="B18" s="69">
        <v>14342000</v>
      </c>
      <c r="C18" s="78">
        <f>'[1]2025 House Clean Water SRFs'!$D32</f>
        <v>5688000</v>
      </c>
      <c r="D18" s="78">
        <f>'[1]2025 Senate Clean Water SRFs'!$D32</f>
        <v>11135000</v>
      </c>
      <c r="E18" s="71">
        <f>'House Earmark Summary'!C17</f>
        <v>2846168</v>
      </c>
      <c r="F18" s="78">
        <f>'Senate Earmark Summary'!C17</f>
        <v>12000000</v>
      </c>
      <c r="G18" s="70">
        <f t="shared" si="0"/>
        <v>25981168</v>
      </c>
      <c r="H18" s="73">
        <f t="shared" si="1"/>
        <v>11639168</v>
      </c>
      <c r="J18" s="62">
        <v>12763000</v>
      </c>
      <c r="K18" s="71">
        <f>'[1]2025 House Drinking Water SRFs'!$D32</f>
        <v>4317000</v>
      </c>
      <c r="L18" s="71">
        <f>'[1]2025 Senate Drinking Water SRFs'!$D32</f>
        <v>9524000</v>
      </c>
      <c r="M18" s="71">
        <f>'House Earmark Summary'!E17</f>
        <v>1500000</v>
      </c>
      <c r="N18" s="71">
        <f>'Senate Earmark Summary'!E17</f>
        <v>8000000</v>
      </c>
      <c r="O18" s="70">
        <f t="shared" si="2"/>
        <v>19024000</v>
      </c>
      <c r="P18" s="73">
        <f t="shared" si="3"/>
        <v>6261000</v>
      </c>
      <c r="R18" s="73">
        <f t="shared" si="4"/>
        <v>17900168</v>
      </c>
    </row>
    <row r="19" spans="1:18">
      <c r="A19" s="61" t="s">
        <v>1200</v>
      </c>
      <c r="B19" s="69">
        <v>20223000</v>
      </c>
      <c r="C19" s="78">
        <f>'[1]2025 House Clean Water SRFs'!$D33</f>
        <v>8037000</v>
      </c>
      <c r="D19" s="78">
        <f>'[1]2025 Senate Clean Water SRFs'!$D33</f>
        <v>15735000</v>
      </c>
      <c r="E19" s="71">
        <f>'House Earmark Summary'!C18</f>
        <v>10329004</v>
      </c>
      <c r="F19" s="78">
        <f>'Senate Earmark Summary'!C18</f>
        <v>5000000</v>
      </c>
      <c r="G19" s="70">
        <f t="shared" si="0"/>
        <v>31064004</v>
      </c>
      <c r="H19" s="73">
        <f t="shared" si="1"/>
        <v>10841004</v>
      </c>
      <c r="J19" s="62">
        <v>18127000</v>
      </c>
      <c r="K19" s="71">
        <f>'[1]2025 House Drinking Water SRFs'!$D33</f>
        <v>4702000</v>
      </c>
      <c r="L19" s="71">
        <f>'[1]2025 Senate Drinking Water SRFs'!$D33</f>
        <v>10374000</v>
      </c>
      <c r="M19" s="71">
        <f>'House Earmark Summary'!E18</f>
        <v>8011800</v>
      </c>
      <c r="N19" s="71">
        <f>'Senate Earmark Summary'!E18</f>
        <v>11000000</v>
      </c>
      <c r="O19" s="70">
        <f t="shared" si="2"/>
        <v>29385800</v>
      </c>
      <c r="P19" s="73">
        <f t="shared" si="3"/>
        <v>11258800</v>
      </c>
      <c r="R19" s="73">
        <f t="shared" si="4"/>
        <v>22099804</v>
      </c>
    </row>
    <row r="20" spans="1:18">
      <c r="A20" s="61" t="s">
        <v>1201</v>
      </c>
      <c r="B20" s="69">
        <v>17467000</v>
      </c>
      <c r="C20" s="78">
        <f>'[1]2025 House Clean Water SRFs'!$D34</f>
        <v>6925000</v>
      </c>
      <c r="D20" s="78">
        <f>'[1]2025 Senate Clean Water SRFs'!$D34</f>
        <v>13556000</v>
      </c>
      <c r="E20" s="71">
        <f>'House Earmark Summary'!C19</f>
        <v>5081200</v>
      </c>
      <c r="F20" s="78">
        <f>'Senate Earmark Summary'!C19</f>
        <v>12300000</v>
      </c>
      <c r="G20" s="70">
        <f t="shared" si="0"/>
        <v>30937200</v>
      </c>
      <c r="H20" s="73">
        <f t="shared" si="1"/>
        <v>13470200</v>
      </c>
      <c r="J20" s="62">
        <v>16465000</v>
      </c>
      <c r="K20" s="71">
        <f>'[1]2025 House Drinking Water SRFs'!$D34</f>
        <v>5281000</v>
      </c>
      <c r="L20" s="71">
        <f>'[1]2025 Senate Drinking Water SRFs'!$D34</f>
        <v>11650000</v>
      </c>
      <c r="M20" s="71">
        <f>'House Earmark Summary'!E19</f>
        <v>2855800</v>
      </c>
      <c r="N20" s="71">
        <f>'Senate Earmark Summary'!E19</f>
        <v>0</v>
      </c>
      <c r="O20" s="70">
        <f t="shared" si="2"/>
        <v>14505800</v>
      </c>
      <c r="P20" s="73">
        <f t="shared" si="3"/>
        <v>-1959200</v>
      </c>
      <c r="R20" s="73">
        <f t="shared" si="4"/>
        <v>11511000</v>
      </c>
    </row>
    <row r="21" spans="1:18">
      <c r="A21" s="61" t="s">
        <v>1204</v>
      </c>
      <c r="B21" s="69">
        <v>12300000</v>
      </c>
      <c r="C21" s="78">
        <f>'[1]2025 House Clean Water SRFs'!$D35</f>
        <v>4884000</v>
      </c>
      <c r="D21" s="78">
        <f>'[1]2025 Senate Clean Water SRFs'!$D35</f>
        <v>9562000</v>
      </c>
      <c r="E21" s="71">
        <f>'House Earmark Summary'!C20</f>
        <v>5424128</v>
      </c>
      <c r="F21" s="78">
        <f>'Senate Earmark Summary'!C20</f>
        <v>34265000</v>
      </c>
      <c r="G21" s="70">
        <f t="shared" si="0"/>
        <v>49251128</v>
      </c>
      <c r="H21" s="73">
        <f t="shared" si="1"/>
        <v>36951128</v>
      </c>
      <c r="J21" s="62">
        <v>11001000</v>
      </c>
      <c r="K21" s="71">
        <f>'[1]2025 House Drinking Water SRFs'!$D35</f>
        <v>3855000</v>
      </c>
      <c r="L21" s="71">
        <f>'[1]2025 Senate Drinking Water SRFs'!$D35</f>
        <v>8504000</v>
      </c>
      <c r="M21" s="71">
        <f>'House Earmark Summary'!E20</f>
        <v>1105800</v>
      </c>
      <c r="N21" s="71">
        <f>'Senate Earmark Summary'!E20</f>
        <v>8393000</v>
      </c>
      <c r="O21" s="70">
        <f t="shared" si="2"/>
        <v>18002800</v>
      </c>
      <c r="P21" s="73">
        <f t="shared" si="3"/>
        <v>7001800</v>
      </c>
      <c r="R21" s="73">
        <f t="shared" si="4"/>
        <v>43952928</v>
      </c>
    </row>
    <row r="22" spans="1:18">
      <c r="A22" s="61" t="s">
        <v>1203</v>
      </c>
      <c r="B22" s="69">
        <v>38429000</v>
      </c>
      <c r="C22" s="78">
        <f>'[1]2025 House Clean Water SRFs'!$D36</f>
        <v>15271000</v>
      </c>
      <c r="D22" s="78">
        <f>'[1]2025 Senate Clean Water SRFs'!$D36</f>
        <v>29895000</v>
      </c>
      <c r="E22" s="71">
        <f>'House Earmark Summary'!C21</f>
        <v>8781600</v>
      </c>
      <c r="F22" s="78">
        <f>'Senate Earmark Summary'!C21</f>
        <v>9334000</v>
      </c>
      <c r="G22" s="70">
        <f t="shared" si="0"/>
        <v>48010600</v>
      </c>
      <c r="H22" s="73">
        <f t="shared" si="1"/>
        <v>9581600</v>
      </c>
      <c r="J22" s="62">
        <v>20152000</v>
      </c>
      <c r="K22" s="71">
        <f>'[1]2025 House Drinking Water SRFs'!$D36</f>
        <v>8017000</v>
      </c>
      <c r="L22" s="71">
        <f>'[1]2025 Senate Drinking Water SRFs'!$D36</f>
        <v>17687000</v>
      </c>
      <c r="M22" s="71">
        <f>'House Earmark Summary'!E21</f>
        <v>6597371</v>
      </c>
      <c r="N22" s="71">
        <f>'Senate Earmark Summary'!E21</f>
        <v>1395000</v>
      </c>
      <c r="O22" s="70">
        <f t="shared" si="2"/>
        <v>25679371</v>
      </c>
      <c r="P22" s="73">
        <f t="shared" si="3"/>
        <v>5527371</v>
      </c>
      <c r="R22" s="73">
        <f t="shared" si="4"/>
        <v>15108971</v>
      </c>
    </row>
    <row r="23" spans="1:18">
      <c r="A23" s="61" t="s">
        <v>1202</v>
      </c>
      <c r="B23" s="69">
        <v>53946000</v>
      </c>
      <c r="C23" s="78">
        <f>'[1]2025 House Clean Water SRFs'!$D37</f>
        <v>21391000</v>
      </c>
      <c r="D23" s="78">
        <f>'[1]2025 Senate Clean Water SRFs'!$D37</f>
        <v>41877000</v>
      </c>
      <c r="E23" s="71">
        <f>'House Earmark Summary'!C22</f>
        <v>19547000</v>
      </c>
      <c r="F23" s="78">
        <f>'Senate Earmark Summary'!C22</f>
        <v>10234000</v>
      </c>
      <c r="G23" s="70">
        <f t="shared" si="0"/>
        <v>71658000</v>
      </c>
      <c r="H23" s="73">
        <f t="shared" si="1"/>
        <v>17712000</v>
      </c>
      <c r="J23" s="62">
        <v>25526000</v>
      </c>
      <c r="K23" s="71">
        <f>'[1]2025 House Drinking Water SRFs'!$D37</f>
        <v>8287000</v>
      </c>
      <c r="L23" s="71">
        <f>'[1]2025 Senate Drinking Water SRFs'!$D37</f>
        <v>18282000</v>
      </c>
      <c r="M23" s="71">
        <f>'House Earmark Summary'!E22</f>
        <v>19748600</v>
      </c>
      <c r="N23" s="71">
        <f>'Senate Earmark Summary'!E22</f>
        <v>0</v>
      </c>
      <c r="O23" s="70">
        <f t="shared" si="2"/>
        <v>38030600</v>
      </c>
      <c r="P23" s="73">
        <f t="shared" si="3"/>
        <v>12504600</v>
      </c>
      <c r="R23" s="73">
        <f t="shared" si="4"/>
        <v>30216600</v>
      </c>
    </row>
    <row r="24" spans="1:18">
      <c r="A24" s="61" t="s">
        <v>1205</v>
      </c>
      <c r="B24" s="69">
        <v>68320000</v>
      </c>
      <c r="C24" s="78">
        <f>'[1]2025 House Clean Water SRFs'!$D38</f>
        <v>27140000</v>
      </c>
      <c r="D24" s="78">
        <f>'[1]2025 Senate Clean Water SRFs'!$D38</f>
        <v>53133000</v>
      </c>
      <c r="E24" s="71">
        <f>'House Earmark Summary'!C23</f>
        <v>27209600</v>
      </c>
      <c r="F24" s="78">
        <f>'Senate Earmark Summary'!C23</f>
        <v>5775000</v>
      </c>
      <c r="G24" s="70">
        <f t="shared" si="0"/>
        <v>86117600</v>
      </c>
      <c r="H24" s="73">
        <f t="shared" si="1"/>
        <v>17797600</v>
      </c>
      <c r="J24" s="62">
        <v>27004000</v>
      </c>
      <c r="K24" s="71">
        <f>'[1]2025 House Drinking Water SRFs'!$D38</f>
        <v>8788000</v>
      </c>
      <c r="L24" s="71">
        <f>'[1]2025 Senate Drinking Water SRFs'!$D38</f>
        <v>19388000</v>
      </c>
      <c r="M24" s="71">
        <f>'House Earmark Summary'!E23</f>
        <v>26625400</v>
      </c>
      <c r="N24" s="71">
        <f>'Senate Earmark Summary'!E23</f>
        <v>8275000</v>
      </c>
      <c r="O24" s="70">
        <f t="shared" si="2"/>
        <v>54288400</v>
      </c>
      <c r="P24" s="73">
        <f t="shared" si="3"/>
        <v>27284400</v>
      </c>
      <c r="R24" s="73">
        <f t="shared" si="4"/>
        <v>45082000</v>
      </c>
    </row>
    <row r="25" spans="1:18">
      <c r="A25" s="61" t="s">
        <v>1206</v>
      </c>
      <c r="B25" s="69">
        <v>29204000</v>
      </c>
      <c r="C25" s="78">
        <f>'[1]2025 House Clean Water SRFs'!$D39</f>
        <v>11623000</v>
      </c>
      <c r="D25" s="78">
        <f>'[1]2025 Senate Clean Water SRFs'!$D39</f>
        <v>22754000</v>
      </c>
      <c r="E25" s="71">
        <f>'House Earmark Summary'!C24</f>
        <v>23177600</v>
      </c>
      <c r="F25" s="78">
        <f>'Senate Earmark Summary'!C24</f>
        <v>10700000</v>
      </c>
      <c r="G25" s="70">
        <f t="shared" si="0"/>
        <v>56631600</v>
      </c>
      <c r="H25" s="73">
        <f t="shared" si="1"/>
        <v>27427600</v>
      </c>
      <c r="J25" s="62">
        <v>16792000</v>
      </c>
      <c r="K25" s="71">
        <f>'[1]2025 House Drinking Water SRFs'!$D39</f>
        <v>5820000</v>
      </c>
      <c r="L25" s="71">
        <f>'[1]2025 Senate Drinking Water SRFs'!$D39</f>
        <v>12840000</v>
      </c>
      <c r="M25" s="71">
        <f>'House Earmark Summary'!E24</f>
        <v>29879800</v>
      </c>
      <c r="N25" s="71">
        <f>'Senate Earmark Summary'!E24</f>
        <v>0</v>
      </c>
      <c r="O25" s="70">
        <f t="shared" si="2"/>
        <v>42719800</v>
      </c>
      <c r="P25" s="73">
        <f t="shared" si="3"/>
        <v>25927800</v>
      </c>
      <c r="R25" s="73">
        <f t="shared" si="4"/>
        <v>53355400</v>
      </c>
    </row>
    <row r="26" spans="1:18">
      <c r="A26" s="61" t="s">
        <v>1208</v>
      </c>
      <c r="B26" s="69">
        <v>14315000</v>
      </c>
      <c r="C26" s="78">
        <f>'[1]2025 House Clean Water SRFs'!$D40</f>
        <v>5688000</v>
      </c>
      <c r="D26" s="78">
        <f>'[1]2025 Senate Clean Water SRFs'!$D40</f>
        <v>11135000</v>
      </c>
      <c r="E26" s="71">
        <f>'House Earmark Summary'!C25</f>
        <v>4000000</v>
      </c>
      <c r="F26" s="78">
        <f>'Senate Earmark Summary'!C25</f>
        <v>23978000</v>
      </c>
      <c r="G26" s="70">
        <f t="shared" si="0"/>
        <v>39113000</v>
      </c>
      <c r="H26" s="73">
        <f t="shared" si="1"/>
        <v>24798000</v>
      </c>
      <c r="J26" s="62">
        <v>11842000</v>
      </c>
      <c r="K26" s="71">
        <f>'[1]2025 House Drinking Water SRFs'!$D40</f>
        <v>4818000</v>
      </c>
      <c r="L26" s="71">
        <f>'[1]2025 Senate Drinking Water SRFs'!$D40</f>
        <v>10629000</v>
      </c>
      <c r="M26" s="71">
        <f>'House Earmark Summary'!E25</f>
        <v>4680000</v>
      </c>
      <c r="N26" s="71">
        <f>'Senate Earmark Summary'!E25</f>
        <v>0</v>
      </c>
      <c r="O26" s="70">
        <f t="shared" si="2"/>
        <v>15309000</v>
      </c>
      <c r="P26" s="73">
        <f t="shared" si="3"/>
        <v>3467000</v>
      </c>
      <c r="R26" s="73">
        <f t="shared" si="4"/>
        <v>28265000</v>
      </c>
    </row>
    <row r="27" spans="1:18">
      <c r="A27" s="61" t="s">
        <v>1207</v>
      </c>
      <c r="B27" s="69">
        <v>44047000</v>
      </c>
      <c r="C27" s="78">
        <f>'[1]2025 House Clean Water SRFs'!$D41</f>
        <v>17496000</v>
      </c>
      <c r="D27" s="78">
        <f>'[1]2025 Senate Clean Water SRFs'!$D41</f>
        <v>34252000</v>
      </c>
      <c r="E27" s="71">
        <f>'House Earmark Summary'!C26</f>
        <v>1000000</v>
      </c>
      <c r="F27" s="78">
        <f>'Senate Earmark Summary'!C26</f>
        <v>0</v>
      </c>
      <c r="G27" s="70">
        <f t="shared" si="0"/>
        <v>35252000</v>
      </c>
      <c r="H27" s="73">
        <f t="shared" si="1"/>
        <v>-8795000</v>
      </c>
      <c r="J27" s="62">
        <v>19394000</v>
      </c>
      <c r="K27" s="71">
        <f>'[1]2025 House Drinking Water SRFs'!$D41</f>
        <v>6283000</v>
      </c>
      <c r="L27" s="71">
        <f>'[1]2025 Senate Drinking Water SRFs'!$D41</f>
        <v>13861000</v>
      </c>
      <c r="M27" s="71">
        <f>'House Earmark Summary'!E26</f>
        <v>1000000</v>
      </c>
      <c r="N27" s="71">
        <f>'Senate Earmark Summary'!E26</f>
        <v>0</v>
      </c>
      <c r="O27" s="70">
        <f t="shared" si="2"/>
        <v>14861000</v>
      </c>
      <c r="P27" s="73">
        <f t="shared" si="3"/>
        <v>-4533000</v>
      </c>
      <c r="R27" s="73">
        <f t="shared" si="4"/>
        <v>-13328000</v>
      </c>
    </row>
    <row r="28" spans="1:18">
      <c r="A28" s="61" t="s">
        <v>1235</v>
      </c>
      <c r="B28" s="69">
        <v>7779000</v>
      </c>
      <c r="C28" s="78">
        <f>'[1]2025 House Clean Water SRFs'!$D42</f>
        <v>3092000</v>
      </c>
      <c r="D28" s="78">
        <f>'[1]2025 Senate Clean Water SRFs'!$D42</f>
        <v>6052000</v>
      </c>
      <c r="E28" s="71">
        <f>'House Earmark Summary'!C27</f>
        <v>0</v>
      </c>
      <c r="F28" s="78">
        <f>'Senate Earmark Summary'!C27</f>
        <v>0</v>
      </c>
      <c r="G28" s="70">
        <f t="shared" si="0"/>
        <v>6052000</v>
      </c>
      <c r="H28" s="73">
        <f t="shared" si="1"/>
        <v>-1727000</v>
      </c>
      <c r="J28" s="62">
        <v>11001000</v>
      </c>
      <c r="K28" s="71">
        <f>'[1]2025 House Drinking Water SRFs'!$D42</f>
        <v>3855000</v>
      </c>
      <c r="L28" s="71">
        <f>'[1]2025 Senate Drinking Water SRFs'!$D42</f>
        <v>8504000</v>
      </c>
      <c r="M28" s="71">
        <f>'House Earmark Summary'!E27</f>
        <v>2400000</v>
      </c>
      <c r="N28" s="71">
        <f>'Senate Earmark Summary'!E27</f>
        <v>0</v>
      </c>
      <c r="O28" s="70">
        <f t="shared" si="2"/>
        <v>10904000</v>
      </c>
      <c r="P28" s="73">
        <f t="shared" si="3"/>
        <v>-97000</v>
      </c>
      <c r="R28" s="73">
        <f t="shared" si="4"/>
        <v>-1824000</v>
      </c>
    </row>
    <row r="29" spans="1:18">
      <c r="A29" s="61" t="s">
        <v>1210</v>
      </c>
      <c r="B29" s="69">
        <v>8109000</v>
      </c>
      <c r="C29" s="78">
        <f>'[1]2025 House Clean Water SRFs'!$D43</f>
        <v>3215000</v>
      </c>
      <c r="D29" s="78">
        <f>'[1]2025 Senate Clean Water SRFs'!$D43</f>
        <v>6294000</v>
      </c>
      <c r="E29" s="71">
        <f>'House Earmark Summary'!C28</f>
        <v>6664400</v>
      </c>
      <c r="F29" s="78">
        <f>'Senate Earmark Summary'!C28</f>
        <v>3646000</v>
      </c>
      <c r="G29" s="70">
        <f t="shared" si="0"/>
        <v>16604400</v>
      </c>
      <c r="H29" s="73">
        <f t="shared" si="1"/>
        <v>8495400</v>
      </c>
      <c r="J29" s="62">
        <v>11001000</v>
      </c>
      <c r="K29" s="71">
        <f>'[1]2025 House Drinking Water SRFs'!$D43</f>
        <v>3855000</v>
      </c>
      <c r="L29" s="71">
        <f>'[1]2025 Senate Drinking Water SRFs'!$D43</f>
        <v>8504000</v>
      </c>
      <c r="M29" s="71">
        <f>'House Earmark Summary'!E28</f>
        <v>2051083</v>
      </c>
      <c r="N29" s="71">
        <f>'Senate Earmark Summary'!E28</f>
        <v>10258000</v>
      </c>
      <c r="O29" s="70">
        <f t="shared" si="2"/>
        <v>20813083</v>
      </c>
      <c r="P29" s="73">
        <f t="shared" si="3"/>
        <v>9812083</v>
      </c>
      <c r="R29" s="73">
        <f t="shared" si="4"/>
        <v>18307483</v>
      </c>
    </row>
    <row r="30" spans="1:18">
      <c r="A30" s="61" t="s">
        <v>1214</v>
      </c>
      <c r="B30" s="69">
        <v>7779000</v>
      </c>
      <c r="C30" s="78">
        <f>'[1]2025 House Clean Water SRFs'!$D44</f>
        <v>3092000</v>
      </c>
      <c r="D30" s="78">
        <f>'[1]2025 Senate Clean Water SRFs'!$D44</f>
        <v>6052000</v>
      </c>
      <c r="E30" s="71">
        <f>'House Earmark Summary'!C29</f>
        <v>6235400</v>
      </c>
      <c r="F30" s="78">
        <f>'Senate Earmark Summary'!C29</f>
        <v>14200000</v>
      </c>
      <c r="G30" s="70">
        <f t="shared" si="0"/>
        <v>26487400</v>
      </c>
      <c r="H30" s="73">
        <f t="shared" si="1"/>
        <v>18708400</v>
      </c>
      <c r="J30" s="62">
        <v>12752000</v>
      </c>
      <c r="K30" s="71">
        <f>'[1]2025 House Drinking Water SRFs'!$D44</f>
        <v>4009000</v>
      </c>
      <c r="L30" s="71">
        <f>'[1]2025 Senate Drinking Water SRFs'!$D44</f>
        <v>8844000</v>
      </c>
      <c r="M30" s="71">
        <f>'House Earmark Summary'!E29</f>
        <v>11435600</v>
      </c>
      <c r="N30" s="71">
        <f>'Senate Earmark Summary'!E29</f>
        <v>1000000</v>
      </c>
      <c r="O30" s="70">
        <f t="shared" si="2"/>
        <v>21279600</v>
      </c>
      <c r="P30" s="73">
        <f t="shared" si="3"/>
        <v>8527600</v>
      </c>
      <c r="R30" s="73">
        <f t="shared" si="4"/>
        <v>27236000</v>
      </c>
    </row>
    <row r="31" spans="1:18">
      <c r="A31" s="61" t="s">
        <v>1211</v>
      </c>
      <c r="B31" s="69">
        <v>15879000</v>
      </c>
      <c r="C31" s="78">
        <f>'[1]2025 House Clean Water SRFs'!$D45</f>
        <v>6306000</v>
      </c>
      <c r="D31" s="78">
        <f>'[1]2025 Senate Clean Water SRFs'!$D45</f>
        <v>12346000</v>
      </c>
      <c r="E31" s="71">
        <f>'House Earmark Summary'!C30</f>
        <v>3317400</v>
      </c>
      <c r="F31" s="78">
        <f>'Senate Earmark Summary'!C30</f>
        <v>0</v>
      </c>
      <c r="G31" s="70">
        <f t="shared" si="0"/>
        <v>15663400</v>
      </c>
      <c r="H31" s="73">
        <f t="shared" si="1"/>
        <v>-215600</v>
      </c>
      <c r="J31" s="62">
        <v>11001000</v>
      </c>
      <c r="K31" s="71">
        <f>'[1]2025 House Drinking Water SRFs'!$D45</f>
        <v>3855000</v>
      </c>
      <c r="L31" s="71">
        <f>'[1]2025 Senate Drinking Water SRFs'!$D45</f>
        <v>8504000</v>
      </c>
      <c r="M31" s="71">
        <f>'House Earmark Summary'!E30</f>
        <v>0</v>
      </c>
      <c r="N31" s="71">
        <f>'Senate Earmark Summary'!E30</f>
        <v>0</v>
      </c>
      <c r="O31" s="70">
        <f t="shared" si="2"/>
        <v>8504000</v>
      </c>
      <c r="P31" s="73">
        <f t="shared" si="3"/>
        <v>-2497000</v>
      </c>
      <c r="R31" s="73">
        <f t="shared" si="4"/>
        <v>-2712600</v>
      </c>
    </row>
    <row r="32" spans="1:18">
      <c r="A32" s="61" t="s">
        <v>1212</v>
      </c>
      <c r="B32" s="69">
        <v>64929000</v>
      </c>
      <c r="C32" s="78">
        <f>'[1]2025 House Clean Water SRFs'!$D46</f>
        <v>25780000</v>
      </c>
      <c r="D32" s="78">
        <f>'[1]2025 Senate Clean Water SRFs'!$D46</f>
        <v>50470000</v>
      </c>
      <c r="E32" s="71">
        <f>'House Earmark Summary'!C31</f>
        <v>23956082</v>
      </c>
      <c r="F32" s="78">
        <f>'Senate Earmark Summary'!C31</f>
        <v>1620000</v>
      </c>
      <c r="G32" s="70">
        <f t="shared" si="0"/>
        <v>76046082</v>
      </c>
      <c r="H32" s="73">
        <f t="shared" si="1"/>
        <v>11117082</v>
      </c>
      <c r="J32" s="62">
        <v>18775000</v>
      </c>
      <c r="K32" s="71">
        <f>'[1]2025 House Drinking Water SRFs'!$D46</f>
        <v>6861000</v>
      </c>
      <c r="L32" s="71">
        <f>'[1]2025 Senate Drinking Water SRFs'!$D46</f>
        <v>15136000</v>
      </c>
      <c r="M32" s="71">
        <f>'House Earmark Summary'!E31</f>
        <v>16082200</v>
      </c>
      <c r="N32" s="71">
        <f>'Senate Earmark Summary'!E31</f>
        <v>5480000</v>
      </c>
      <c r="O32" s="70">
        <f t="shared" si="2"/>
        <v>36698200</v>
      </c>
      <c r="P32" s="73">
        <f t="shared" si="3"/>
        <v>17923200</v>
      </c>
      <c r="R32" s="73">
        <f t="shared" si="4"/>
        <v>29040282</v>
      </c>
    </row>
    <row r="33" spans="1:18">
      <c r="A33" s="61" t="s">
        <v>1213</v>
      </c>
      <c r="B33" s="69">
        <v>7779000</v>
      </c>
      <c r="C33" s="78">
        <f>'[1]2025 House Clean Water SRFs'!$D47</f>
        <v>3092000</v>
      </c>
      <c r="D33" s="78">
        <f>'[1]2025 Senate Clean Water SRFs'!$D47</f>
        <v>6052000</v>
      </c>
      <c r="E33" s="71">
        <f>'House Earmark Summary'!C32</f>
        <v>5529000</v>
      </c>
      <c r="F33" s="78">
        <f>'Senate Earmark Summary'!C32</f>
        <v>2760000</v>
      </c>
      <c r="G33" s="70">
        <f t="shared" si="0"/>
        <v>14341000</v>
      </c>
      <c r="H33" s="73">
        <f t="shared" si="1"/>
        <v>6562000</v>
      </c>
      <c r="J33" s="62">
        <v>11001000</v>
      </c>
      <c r="K33" s="71">
        <f>'[1]2025 House Drinking Water SRFs'!$D47</f>
        <v>3855000</v>
      </c>
      <c r="L33" s="71">
        <f>'[1]2025 Senate Drinking Water SRFs'!$D47</f>
        <v>8504000</v>
      </c>
      <c r="M33" s="71">
        <f>'House Earmark Summary'!E32</f>
        <v>3317400</v>
      </c>
      <c r="N33" s="71">
        <f>'Senate Earmark Summary'!E32</f>
        <v>4139000</v>
      </c>
      <c r="O33" s="70">
        <f t="shared" si="2"/>
        <v>15960400</v>
      </c>
      <c r="P33" s="73">
        <f t="shared" si="3"/>
        <v>4959400</v>
      </c>
      <c r="R33" s="73">
        <f t="shared" si="4"/>
        <v>11521400</v>
      </c>
    </row>
    <row r="34" spans="1:18">
      <c r="A34" s="61" t="s">
        <v>1241</v>
      </c>
      <c r="B34" s="69">
        <v>175375000</v>
      </c>
      <c r="C34" s="78">
        <f>'[1]2025 House Clean Water SRFs'!$D48</f>
        <v>69612000</v>
      </c>
      <c r="D34" s="78">
        <f>'[1]2025 Senate Clean Water SRFs'!$D48</f>
        <v>136282000</v>
      </c>
      <c r="E34" s="71">
        <f>'House Earmark Summary'!C33</f>
        <v>45539064</v>
      </c>
      <c r="F34" s="78">
        <f>'Senate Earmark Summary'!C33</f>
        <v>3500000</v>
      </c>
      <c r="G34" s="70">
        <f t="shared" si="0"/>
        <v>185321064</v>
      </c>
      <c r="H34" s="73">
        <f t="shared" si="1"/>
        <v>9946064</v>
      </c>
      <c r="J34" s="62">
        <v>44926000</v>
      </c>
      <c r="K34" s="71">
        <f>'[1]2025 House Drinking Water SRFs'!$D48</f>
        <v>17999000</v>
      </c>
      <c r="L34" s="71">
        <f>'[1]2025 Senate Drinking Water SRFs'!$D48</f>
        <v>39710000</v>
      </c>
      <c r="M34" s="71">
        <f>'House Earmark Summary'!E33</f>
        <v>52208360</v>
      </c>
      <c r="N34" s="71">
        <f>'Senate Earmark Summary'!E33</f>
        <v>10100000</v>
      </c>
      <c r="O34" s="70">
        <f t="shared" si="2"/>
        <v>102018360</v>
      </c>
      <c r="P34" s="73">
        <f t="shared" si="3"/>
        <v>57092360</v>
      </c>
      <c r="R34" s="73">
        <f t="shared" si="4"/>
        <v>67038424</v>
      </c>
    </row>
    <row r="35" spans="1:18">
      <c r="A35" s="61" t="s">
        <v>1209</v>
      </c>
      <c r="B35" s="69">
        <v>28676000</v>
      </c>
      <c r="C35" s="78">
        <f>'[1]2025 House Clean Water SRFs'!$D49</f>
        <v>11376000</v>
      </c>
      <c r="D35" s="78">
        <f>'[1]2025 Senate Clean Water SRFs'!$D49</f>
        <v>22270000</v>
      </c>
      <c r="E35" s="71">
        <f>'House Earmark Summary'!C34</f>
        <v>15163800</v>
      </c>
      <c r="F35" s="78">
        <f>'Senate Earmark Summary'!C34</f>
        <v>0</v>
      </c>
      <c r="G35" s="70">
        <f t="shared" si="0"/>
        <v>37433800</v>
      </c>
      <c r="H35" s="73">
        <f t="shared" si="1"/>
        <v>8757800</v>
      </c>
      <c r="J35" s="62">
        <v>33782000</v>
      </c>
      <c r="K35" s="71">
        <f>'[1]2025 House Drinking Water SRFs'!$D49</f>
        <v>10638000</v>
      </c>
      <c r="L35" s="71">
        <f>'[1]2025 Senate Drinking Water SRFs'!$D49</f>
        <v>23469000</v>
      </c>
      <c r="M35" s="71">
        <f>'House Earmark Summary'!E34</f>
        <v>14385904</v>
      </c>
      <c r="N35" s="71">
        <f>'Senate Earmark Summary'!E34</f>
        <v>4500000</v>
      </c>
      <c r="O35" s="70">
        <f t="shared" si="2"/>
        <v>42354904</v>
      </c>
      <c r="P35" s="73">
        <f t="shared" si="3"/>
        <v>8572904</v>
      </c>
      <c r="R35" s="73">
        <f t="shared" si="4"/>
        <v>17330704</v>
      </c>
    </row>
    <row r="36" spans="1:18">
      <c r="A36" s="61" t="s">
        <v>1242</v>
      </c>
      <c r="B36" s="69">
        <v>7779000</v>
      </c>
      <c r="C36" s="78">
        <f>'[1]2025 House Clean Water SRFs'!$D50</f>
        <v>3092000</v>
      </c>
      <c r="D36" s="78">
        <f>'[1]2025 Senate Clean Water SRFs'!$D50</f>
        <v>6052000</v>
      </c>
      <c r="E36" s="71">
        <f>'House Earmark Summary'!C35</f>
        <v>0</v>
      </c>
      <c r="F36" s="78">
        <f>'Senate Earmark Summary'!C35</f>
        <v>0</v>
      </c>
      <c r="G36" s="70">
        <f t="shared" si="0"/>
        <v>6052000</v>
      </c>
      <c r="H36" s="73">
        <f t="shared" si="1"/>
        <v>-1727000</v>
      </c>
      <c r="J36" s="62">
        <v>11001000</v>
      </c>
      <c r="K36" s="71">
        <f>'[1]2025 House Drinking Water SRFs'!$D50</f>
        <v>3855000</v>
      </c>
      <c r="L36" s="71">
        <f>'[1]2025 Senate Drinking Water SRFs'!$D50</f>
        <v>8504000</v>
      </c>
      <c r="M36" s="71">
        <f>'House Earmark Summary'!E35</f>
        <v>0</v>
      </c>
      <c r="N36" s="71">
        <f>'Senate Earmark Summary'!E35</f>
        <v>0</v>
      </c>
      <c r="O36" s="70">
        <f t="shared" si="2"/>
        <v>8504000</v>
      </c>
      <c r="P36" s="73">
        <f t="shared" si="3"/>
        <v>-2497000</v>
      </c>
      <c r="R36" s="73">
        <f t="shared" si="4"/>
        <v>-4224000</v>
      </c>
    </row>
    <row r="37" spans="1:18">
      <c r="A37" s="61" t="s">
        <v>1216</v>
      </c>
      <c r="B37" s="69">
        <v>89448000</v>
      </c>
      <c r="C37" s="78">
        <f>'[1]2025 House Clean Water SRFs'!$D51</f>
        <v>35486000</v>
      </c>
      <c r="D37" s="78">
        <f>'[1]2025 Senate Clean Water SRFs'!$D51</f>
        <v>69472000</v>
      </c>
      <c r="E37" s="71">
        <f>'House Earmark Summary'!C36</f>
        <v>17712697</v>
      </c>
      <c r="F37" s="78">
        <f>'Senate Earmark Summary'!C36</f>
        <v>4590000</v>
      </c>
      <c r="G37" s="70">
        <f t="shared" si="0"/>
        <v>91774697</v>
      </c>
      <c r="H37" s="73">
        <f t="shared" si="1"/>
        <v>2326697</v>
      </c>
      <c r="J37" s="62">
        <v>27666000</v>
      </c>
      <c r="K37" s="71">
        <f>'[1]2025 House Drinking Water SRFs'!$D51</f>
        <v>8711000</v>
      </c>
      <c r="L37" s="71">
        <f>'[1]2025 Senate Drinking Water SRFs'!$D51</f>
        <v>19218000</v>
      </c>
      <c r="M37" s="71">
        <f>'House Earmark Summary'!E36</f>
        <v>15691800</v>
      </c>
      <c r="N37" s="71">
        <f>'Senate Earmark Summary'!E36</f>
        <v>8675000</v>
      </c>
      <c r="O37" s="70">
        <f t="shared" si="2"/>
        <v>43584800</v>
      </c>
      <c r="P37" s="73">
        <f t="shared" si="3"/>
        <v>15918800</v>
      </c>
      <c r="R37" s="73">
        <f t="shared" si="4"/>
        <v>18245497</v>
      </c>
    </row>
    <row r="38" spans="1:18">
      <c r="A38" s="61" t="s">
        <v>1217</v>
      </c>
      <c r="B38" s="69">
        <v>12837000</v>
      </c>
      <c r="C38" s="78">
        <f>'[1]2025 House Clean Water SRFs'!$D52</f>
        <v>5070000</v>
      </c>
      <c r="D38" s="78">
        <f>'[1]2025 Senate Clean Water SRFs'!$D52</f>
        <v>9925000</v>
      </c>
      <c r="E38" s="71">
        <f>'House Earmark Summary'!C37</f>
        <v>7150000</v>
      </c>
      <c r="F38" s="78">
        <f>'Senate Earmark Summary'!C37</f>
        <v>0</v>
      </c>
      <c r="G38" s="70">
        <f t="shared" si="0"/>
        <v>17075000</v>
      </c>
      <c r="H38" s="73">
        <f t="shared" si="1"/>
        <v>4238000</v>
      </c>
      <c r="J38" s="62">
        <v>15596000</v>
      </c>
      <c r="K38" s="71">
        <f>'[1]2025 House Drinking Water SRFs'!$D52</f>
        <v>5589000</v>
      </c>
      <c r="L38" s="71">
        <f>'[1]2025 Senate Drinking Water SRFs'!$D52</f>
        <v>12330000</v>
      </c>
      <c r="M38" s="71">
        <f>'House Earmark Summary'!E37</f>
        <v>10478986</v>
      </c>
      <c r="N38" s="71">
        <f>'Senate Earmark Summary'!E37</f>
        <v>7500000</v>
      </c>
      <c r="O38" s="70">
        <f t="shared" si="2"/>
        <v>30308986</v>
      </c>
      <c r="P38" s="73">
        <f t="shared" si="3"/>
        <v>14712986</v>
      </c>
      <c r="R38" s="73">
        <f t="shared" si="4"/>
        <v>18950986</v>
      </c>
    </row>
    <row r="39" spans="1:18">
      <c r="A39" s="61" t="s">
        <v>1218</v>
      </c>
      <c r="B39" s="69">
        <v>17949000</v>
      </c>
      <c r="C39" s="78">
        <f>'[1]2025 House Clean Water SRFs'!$D53</f>
        <v>7110000</v>
      </c>
      <c r="D39" s="78">
        <f>'[1]2025 Senate Clean Water SRFs'!$D53</f>
        <v>13919000</v>
      </c>
      <c r="E39" s="71">
        <f>'House Earmark Summary'!C38</f>
        <v>7211600</v>
      </c>
      <c r="F39" s="78">
        <f>'Senate Earmark Summary'!C38</f>
        <v>6460000</v>
      </c>
      <c r="G39" s="70">
        <f t="shared" si="0"/>
        <v>27590600</v>
      </c>
      <c r="H39" s="73">
        <f t="shared" si="1"/>
        <v>9641600</v>
      </c>
      <c r="J39" s="62">
        <v>14474000</v>
      </c>
      <c r="K39" s="71">
        <f>'[1]2025 House Drinking Water SRFs'!$D53</f>
        <v>5782000</v>
      </c>
      <c r="L39" s="71">
        <f>'[1]2025 Senate Drinking Water SRFs'!$D53</f>
        <v>12755000</v>
      </c>
      <c r="M39" s="71">
        <f>'House Earmark Summary'!E38</f>
        <v>5041600</v>
      </c>
      <c r="N39" s="71">
        <f>'Senate Earmark Summary'!E38</f>
        <v>11165000</v>
      </c>
      <c r="O39" s="70">
        <f t="shared" si="2"/>
        <v>28961600</v>
      </c>
      <c r="P39" s="73">
        <f t="shared" si="3"/>
        <v>14487600</v>
      </c>
      <c r="R39" s="73">
        <f t="shared" si="4"/>
        <v>24129200</v>
      </c>
    </row>
    <row r="40" spans="1:18">
      <c r="A40" s="61" t="s">
        <v>1219</v>
      </c>
      <c r="B40" s="69">
        <v>62939000</v>
      </c>
      <c r="C40" s="78">
        <f>'[1]2025 House Clean Water SRFs'!$D54</f>
        <v>24977000</v>
      </c>
      <c r="D40" s="78">
        <f>'[1]2025 Senate Clean Water SRFs'!$D54</f>
        <v>48897000</v>
      </c>
      <c r="E40" s="71">
        <f>'House Earmark Summary'!C39</f>
        <v>21058232</v>
      </c>
      <c r="F40" s="78">
        <f>'Senate Earmark Summary'!C39</f>
        <v>7479000</v>
      </c>
      <c r="G40" s="70">
        <f t="shared" si="0"/>
        <v>77434232</v>
      </c>
      <c r="H40" s="73">
        <f t="shared" si="1"/>
        <v>14495232</v>
      </c>
      <c r="J40" s="62">
        <v>33873000</v>
      </c>
      <c r="K40" s="71">
        <f>'[1]2025 House Drinking Water SRFs'!$D54</f>
        <v>12719000</v>
      </c>
      <c r="L40" s="71">
        <f>'[1]2025 Senate Drinking Water SRFs'!$D54</f>
        <v>28061000</v>
      </c>
      <c r="M40" s="71">
        <f>'House Earmark Summary'!E39</f>
        <v>13416972</v>
      </c>
      <c r="N40" s="71">
        <f>'Senate Earmark Summary'!E39</f>
        <v>9790000</v>
      </c>
      <c r="O40" s="70">
        <f t="shared" si="2"/>
        <v>51267972</v>
      </c>
      <c r="P40" s="73">
        <f t="shared" si="3"/>
        <v>17394972</v>
      </c>
      <c r="R40" s="73">
        <f t="shared" si="4"/>
        <v>31890204</v>
      </c>
    </row>
    <row r="41" spans="1:18">
      <c r="A41" s="61" t="s">
        <v>1220</v>
      </c>
      <c r="B41" s="69">
        <v>20724000</v>
      </c>
      <c r="C41" s="78">
        <f>'[1]2025 House Clean Water SRFs'!$D55</f>
        <v>8223000</v>
      </c>
      <c r="D41" s="78">
        <f>'[1]2025 Senate Clean Water SRFs'!$D55</f>
        <v>16098000</v>
      </c>
      <c r="E41" s="71">
        <f>'House Earmark Summary'!C40</f>
        <v>2800000</v>
      </c>
      <c r="F41" s="78">
        <f>'Senate Earmark Summary'!C40</f>
        <v>0</v>
      </c>
      <c r="G41" s="70">
        <f t="shared" si="0"/>
        <v>18898000</v>
      </c>
      <c r="H41" s="73">
        <f t="shared" si="1"/>
        <v>-1826000</v>
      </c>
      <c r="J41" s="62">
        <v>11001000</v>
      </c>
      <c r="K41" s="71">
        <f>'[1]2025 House Drinking Water SRFs'!$D55</f>
        <v>3855000</v>
      </c>
      <c r="L41" s="71">
        <f>'[1]2025 Senate Drinking Water SRFs'!$D55</f>
        <v>8504000</v>
      </c>
      <c r="M41" s="71">
        <f>'House Earmark Summary'!E40</f>
        <v>0</v>
      </c>
      <c r="N41" s="71">
        <f>'Senate Earmark Summary'!E40</f>
        <v>0</v>
      </c>
      <c r="O41" s="70">
        <f t="shared" si="2"/>
        <v>8504000</v>
      </c>
      <c r="P41" s="73">
        <f t="shared" si="3"/>
        <v>-2497000</v>
      </c>
      <c r="R41" s="73">
        <f t="shared" si="4"/>
        <v>-4323000</v>
      </c>
    </row>
    <row r="42" spans="1:18">
      <c r="A42" s="61" t="s">
        <v>1221</v>
      </c>
      <c r="B42" s="69">
        <v>10669000</v>
      </c>
      <c r="C42" s="78">
        <f>'[1]2025 House Clean Water SRFs'!$D56</f>
        <v>4266000</v>
      </c>
      <c r="D42" s="78">
        <f>'[1]2025 Senate Clean Water SRFs'!$D56</f>
        <v>8352000</v>
      </c>
      <c r="E42" s="71">
        <f>'House Earmark Summary'!C41</f>
        <v>4335009</v>
      </c>
      <c r="F42" s="78">
        <f>'Senate Earmark Summary'!C41</f>
        <v>7740000</v>
      </c>
      <c r="G42" s="70">
        <f t="shared" si="0"/>
        <v>20427009</v>
      </c>
      <c r="H42" s="73">
        <f t="shared" si="1"/>
        <v>9758009</v>
      </c>
      <c r="J42" s="62">
        <v>11001000</v>
      </c>
      <c r="K42" s="71">
        <f>'[1]2025 House Drinking Water SRFs'!$D56</f>
        <v>3855000</v>
      </c>
      <c r="L42" s="71">
        <f>'[1]2025 Senate Drinking Water SRFs'!$D56</f>
        <v>8504000</v>
      </c>
      <c r="M42" s="71">
        <f>'House Earmark Summary'!E41</f>
        <v>1105800</v>
      </c>
      <c r="N42" s="71">
        <f>'Senate Earmark Summary'!E41</f>
        <v>500000</v>
      </c>
      <c r="O42" s="70">
        <f t="shared" si="2"/>
        <v>10109800</v>
      </c>
      <c r="P42" s="73">
        <f t="shared" si="3"/>
        <v>-891200</v>
      </c>
      <c r="R42" s="73">
        <f t="shared" si="4"/>
        <v>8866809</v>
      </c>
    </row>
    <row r="43" spans="1:18">
      <c r="A43" s="61" t="s">
        <v>1222</v>
      </c>
      <c r="B43" s="69">
        <v>16278000</v>
      </c>
      <c r="C43" s="78">
        <f>'[1]2025 House Clean Water SRFs'!$D57</f>
        <v>6492000</v>
      </c>
      <c r="D43" s="78">
        <f>'[1]2025 Senate Clean Water SRFs'!$D57</f>
        <v>12709000</v>
      </c>
      <c r="E43" s="71">
        <f>'House Earmark Summary'!C42</f>
        <v>2105800</v>
      </c>
      <c r="F43" s="78">
        <f>'Senate Earmark Summary'!C42</f>
        <v>14036000</v>
      </c>
      <c r="G43" s="70">
        <f t="shared" si="0"/>
        <v>28850800</v>
      </c>
      <c r="H43" s="73">
        <f t="shared" si="1"/>
        <v>12572800</v>
      </c>
      <c r="J43" s="62">
        <v>14247000</v>
      </c>
      <c r="K43" s="71">
        <f>'[1]2025 House Drinking Water SRFs'!$D57</f>
        <v>4818000</v>
      </c>
      <c r="L43" s="71">
        <f>'[1]2025 Senate Drinking Water SRFs'!$D57</f>
        <v>10629000</v>
      </c>
      <c r="M43" s="71">
        <f>'House Earmark Summary'!E42</f>
        <v>2250000</v>
      </c>
      <c r="N43" s="71">
        <f>'Senate Earmark Summary'!E42</f>
        <v>7589000</v>
      </c>
      <c r="O43" s="70">
        <f t="shared" si="2"/>
        <v>20468000</v>
      </c>
      <c r="P43" s="73">
        <f t="shared" si="3"/>
        <v>6221000</v>
      </c>
      <c r="R43" s="73">
        <f t="shared" si="4"/>
        <v>18793800</v>
      </c>
    </row>
    <row r="44" spans="1:18">
      <c r="A44" s="61" t="s">
        <v>1243</v>
      </c>
      <c r="B44" s="69">
        <v>7779000</v>
      </c>
      <c r="C44" s="78">
        <f>'[1]2025 House Clean Water SRFs'!$D58</f>
        <v>3092000</v>
      </c>
      <c r="D44" s="78">
        <f>'[1]2025 Senate Clean Water SRFs'!$D58</f>
        <v>6052000</v>
      </c>
      <c r="E44" s="71">
        <f>'House Earmark Summary'!C43</f>
        <v>0</v>
      </c>
      <c r="F44" s="78">
        <f>'Senate Earmark Summary'!C43</f>
        <v>0</v>
      </c>
      <c r="G44" s="70">
        <f t="shared" si="0"/>
        <v>6052000</v>
      </c>
      <c r="H44" s="73">
        <f t="shared" si="1"/>
        <v>-1727000</v>
      </c>
      <c r="J44" s="62">
        <v>11001000</v>
      </c>
      <c r="K44" s="71">
        <f>'[1]2025 House Drinking Water SRFs'!$D58</f>
        <v>3855000</v>
      </c>
      <c r="L44" s="71">
        <f>'[1]2025 Senate Drinking Water SRFs'!$D58</f>
        <v>8504000</v>
      </c>
      <c r="M44" s="71">
        <f>'House Earmark Summary'!E43</f>
        <v>0</v>
      </c>
      <c r="N44" s="71">
        <f>'Senate Earmark Summary'!E43</f>
        <v>0</v>
      </c>
      <c r="O44" s="70">
        <f t="shared" si="2"/>
        <v>8504000</v>
      </c>
      <c r="P44" s="73">
        <f t="shared" si="3"/>
        <v>-2497000</v>
      </c>
      <c r="R44" s="73">
        <f t="shared" si="4"/>
        <v>-4224000</v>
      </c>
    </row>
    <row r="45" spans="1:18">
      <c r="A45" s="61" t="s">
        <v>1223</v>
      </c>
      <c r="B45" s="69">
        <v>23082000</v>
      </c>
      <c r="C45" s="78">
        <f>'[1]2025 House Clean Water SRFs'!$D59</f>
        <v>9150000</v>
      </c>
      <c r="D45" s="78">
        <f>'[1]2025 Senate Clean Water SRFs'!$D59</f>
        <v>17913000</v>
      </c>
      <c r="E45" s="71">
        <f>'House Earmark Summary'!C44</f>
        <v>3828576</v>
      </c>
      <c r="F45" s="78">
        <f>'Senate Earmark Summary'!C44</f>
        <v>0</v>
      </c>
      <c r="G45" s="70">
        <f t="shared" si="0"/>
        <v>21741576</v>
      </c>
      <c r="H45" s="73">
        <f t="shared" si="1"/>
        <v>-1340424</v>
      </c>
      <c r="J45" s="62">
        <v>19108000</v>
      </c>
      <c r="K45" s="71">
        <f>'[1]2025 House Drinking Water SRFs'!$D59</f>
        <v>6475000</v>
      </c>
      <c r="L45" s="71">
        <f>'[1]2025 Senate Drinking Water SRFs'!$D59</f>
        <v>14286000</v>
      </c>
      <c r="M45" s="71">
        <f>'House Earmark Summary'!E44</f>
        <v>10846000</v>
      </c>
      <c r="N45" s="71">
        <f>'Senate Earmark Summary'!E44</f>
        <v>0</v>
      </c>
      <c r="O45" s="70">
        <f t="shared" si="2"/>
        <v>25132000</v>
      </c>
      <c r="P45" s="73">
        <f t="shared" si="3"/>
        <v>6024000</v>
      </c>
      <c r="R45" s="73">
        <f t="shared" si="4"/>
        <v>4683576</v>
      </c>
    </row>
    <row r="46" spans="1:18">
      <c r="A46" s="61" t="s">
        <v>1224</v>
      </c>
      <c r="B46" s="69">
        <v>72622000</v>
      </c>
      <c r="C46" s="78">
        <f>'[1]2025 House Clean Water SRFs'!$D60</f>
        <v>28810000</v>
      </c>
      <c r="D46" s="78">
        <f>'[1]2025 Senate Clean Water SRFs'!$D60</f>
        <v>56401000</v>
      </c>
      <c r="E46" s="71">
        <f>'House Earmark Summary'!C45</f>
        <v>30147345</v>
      </c>
      <c r="F46" s="78">
        <f>'Senate Earmark Summary'!C45</f>
        <v>0</v>
      </c>
      <c r="G46" s="70">
        <f t="shared" si="0"/>
        <v>86548345</v>
      </c>
      <c r="H46" s="73">
        <f t="shared" si="1"/>
        <v>13926345</v>
      </c>
      <c r="J46" s="62">
        <v>86202000</v>
      </c>
      <c r="K46" s="71">
        <f>'[1]2025 House Drinking Water SRFs'!$D60</f>
        <v>30718000</v>
      </c>
      <c r="L46" s="71">
        <f>'[1]2025 Senate Drinking Water SRFs'!$D60</f>
        <v>67771000</v>
      </c>
      <c r="M46" s="71">
        <f>'House Earmark Summary'!E45</f>
        <v>21417640</v>
      </c>
      <c r="N46" s="71">
        <f>'Senate Earmark Summary'!E45</f>
        <v>0</v>
      </c>
      <c r="O46" s="70">
        <f t="shared" si="2"/>
        <v>89188640</v>
      </c>
      <c r="P46" s="73">
        <f t="shared" si="3"/>
        <v>2986640</v>
      </c>
      <c r="R46" s="73">
        <f t="shared" si="4"/>
        <v>16912985</v>
      </c>
    </row>
    <row r="47" spans="1:18">
      <c r="A47" s="61" t="s">
        <v>1225</v>
      </c>
      <c r="B47" s="69">
        <v>8357000</v>
      </c>
      <c r="C47" s="78">
        <f>'[1]2025 House Clean Water SRFs'!$D61</f>
        <v>3339000</v>
      </c>
      <c r="D47" s="78">
        <f>'[1]2025 Senate Clean Water SRFs'!$D61</f>
        <v>6536000</v>
      </c>
      <c r="E47" s="71">
        <f>'House Earmark Summary'!C46</f>
        <v>4300000</v>
      </c>
      <c r="F47" s="78">
        <f>'Senate Earmark Summary'!C46</f>
        <v>0</v>
      </c>
      <c r="G47" s="70">
        <f t="shared" si="0"/>
        <v>10836000</v>
      </c>
      <c r="H47" s="73">
        <f t="shared" si="1"/>
        <v>2479000</v>
      </c>
      <c r="J47" s="62">
        <v>11001000</v>
      </c>
      <c r="K47" s="71">
        <f>'[1]2025 House Drinking Water SRFs'!$D61</f>
        <v>3855000</v>
      </c>
      <c r="L47" s="71">
        <f>'[1]2025 Senate Drinking Water SRFs'!$D61</f>
        <v>8504000</v>
      </c>
      <c r="M47" s="71">
        <f>'House Earmark Summary'!E46</f>
        <v>6750000</v>
      </c>
      <c r="N47" s="71">
        <f>'Senate Earmark Summary'!E46</f>
        <v>0</v>
      </c>
      <c r="O47" s="70">
        <f t="shared" si="2"/>
        <v>15254000</v>
      </c>
      <c r="P47" s="73">
        <f t="shared" si="3"/>
        <v>4253000</v>
      </c>
      <c r="R47" s="73">
        <f t="shared" si="4"/>
        <v>6732000</v>
      </c>
    </row>
    <row r="48" spans="1:18">
      <c r="A48" s="61" t="s">
        <v>1227</v>
      </c>
      <c r="B48" s="69">
        <v>7779000</v>
      </c>
      <c r="C48" s="78">
        <f>'[1]2025 House Clean Water SRFs'!$D62</f>
        <v>3092000</v>
      </c>
      <c r="D48" s="78">
        <f>'[1]2025 Senate Clean Water SRFs'!$D62</f>
        <v>6052000</v>
      </c>
      <c r="E48" s="71">
        <f>'House Earmark Summary'!C47</f>
        <v>2164920</v>
      </c>
      <c r="F48" s="78">
        <f>'Senate Earmark Summary'!C47</f>
        <v>7170000</v>
      </c>
      <c r="G48" s="70">
        <f t="shared" si="0"/>
        <v>15386920</v>
      </c>
      <c r="H48" s="73">
        <f t="shared" si="1"/>
        <v>7607920</v>
      </c>
      <c r="J48" s="62">
        <v>11001000</v>
      </c>
      <c r="K48" s="71">
        <f>'[1]2025 House Drinking Water SRFs'!$D62</f>
        <v>3855000</v>
      </c>
      <c r="L48" s="71">
        <f>'[1]2025 Senate Drinking Water SRFs'!$D62</f>
        <v>8504000</v>
      </c>
      <c r="M48" s="71">
        <f>'House Earmark Summary'!E47</f>
        <v>0</v>
      </c>
      <c r="N48" s="71">
        <f>'Senate Earmark Summary'!E47</f>
        <v>3180000</v>
      </c>
      <c r="O48" s="70">
        <f t="shared" si="2"/>
        <v>11684000</v>
      </c>
      <c r="P48" s="73">
        <f t="shared" si="3"/>
        <v>683000</v>
      </c>
      <c r="R48" s="73">
        <f t="shared" si="4"/>
        <v>8290920</v>
      </c>
    </row>
    <row r="49" spans="1:18">
      <c r="A49" s="61" t="s">
        <v>1244</v>
      </c>
      <c r="B49" s="69">
        <v>32518000</v>
      </c>
      <c r="C49" s="78">
        <f>'[1]2025 House Clean Water SRFs'!$D63</f>
        <v>12921000</v>
      </c>
      <c r="D49" s="78">
        <f>'[1]2025 Senate Clean Water SRFs'!$D63</f>
        <v>25296000</v>
      </c>
      <c r="E49" s="71">
        <f>'House Earmark Summary'!C48</f>
        <v>14868400</v>
      </c>
      <c r="F49" s="78">
        <f>'Senate Earmark Summary'!C48</f>
        <v>8101000</v>
      </c>
      <c r="G49" s="70">
        <f t="shared" si="0"/>
        <v>48265400</v>
      </c>
      <c r="H49" s="73">
        <f t="shared" si="1"/>
        <v>15747400</v>
      </c>
      <c r="J49" s="62">
        <v>17949000</v>
      </c>
      <c r="K49" s="71">
        <f>'[1]2025 House Drinking Water SRFs'!$D63</f>
        <v>5435000</v>
      </c>
      <c r="L49" s="71">
        <f>'[1]2025 Senate Drinking Water SRFs'!$D63</f>
        <v>11990000</v>
      </c>
      <c r="M49" s="71">
        <f>'House Earmark Summary'!E48</f>
        <v>10785600</v>
      </c>
      <c r="N49" s="71">
        <f>'Senate Earmark Summary'!E48</f>
        <v>3180000</v>
      </c>
      <c r="O49" s="70">
        <f t="shared" si="2"/>
        <v>25955600</v>
      </c>
      <c r="P49" s="73">
        <f t="shared" si="3"/>
        <v>8006600</v>
      </c>
      <c r="R49" s="73">
        <f t="shared" si="4"/>
        <v>23754000</v>
      </c>
    </row>
    <row r="50" spans="1:18">
      <c r="A50" s="61" t="s">
        <v>1228</v>
      </c>
      <c r="B50" s="69">
        <v>27631000</v>
      </c>
      <c r="C50" s="78">
        <f>'[1]2025 House Clean Water SRFs'!$D64</f>
        <v>10943000</v>
      </c>
      <c r="D50" s="78">
        <f>'[1]2025 Senate Clean Water SRFs'!$D64</f>
        <v>21423000</v>
      </c>
      <c r="E50" s="71">
        <f>'House Earmark Summary'!C49</f>
        <v>13096400</v>
      </c>
      <c r="F50" s="78">
        <f>'Senate Earmark Summary'!C49</f>
        <v>7412000</v>
      </c>
      <c r="G50" s="70">
        <f t="shared" si="0"/>
        <v>41931400</v>
      </c>
      <c r="H50" s="73">
        <f t="shared" si="1"/>
        <v>14300400</v>
      </c>
      <c r="J50" s="62">
        <v>24576000</v>
      </c>
      <c r="K50" s="71">
        <f>'[1]2025 House Drinking Water SRFs'!$D64</f>
        <v>8826000</v>
      </c>
      <c r="L50" s="71">
        <f>'[1]2025 Senate Drinking Water SRFs'!$D64</f>
        <v>19473000</v>
      </c>
      <c r="M50" s="71">
        <f>'House Earmark Summary'!E49</f>
        <v>14829000</v>
      </c>
      <c r="N50" s="71">
        <f>'Senate Earmark Summary'!E49</f>
        <v>10508000</v>
      </c>
      <c r="O50" s="70">
        <f t="shared" si="2"/>
        <v>44810000</v>
      </c>
      <c r="P50" s="73">
        <f t="shared" si="3"/>
        <v>20234000</v>
      </c>
      <c r="R50" s="73">
        <f t="shared" si="4"/>
        <v>34534400</v>
      </c>
    </row>
    <row r="51" spans="1:18">
      <c r="A51" s="61" t="s">
        <v>1245</v>
      </c>
      <c r="B51" s="69">
        <v>24769000</v>
      </c>
      <c r="C51" s="78">
        <f>'[1]2025 House Clean Water SRFs'!$D65</f>
        <v>9830000</v>
      </c>
      <c r="D51" s="78">
        <f>'[1]2025 Senate Clean Water SRFs'!$D65</f>
        <v>19244000</v>
      </c>
      <c r="E51" s="71">
        <f>'House Earmark Summary'!C50</f>
        <v>4750000</v>
      </c>
      <c r="F51" s="78">
        <f>'Senate Earmark Summary'!C50</f>
        <v>9910000</v>
      </c>
      <c r="G51" s="70">
        <f t="shared" si="0"/>
        <v>33904000</v>
      </c>
      <c r="H51" s="73">
        <f t="shared" si="1"/>
        <v>9135000</v>
      </c>
      <c r="J51" s="62">
        <v>11001000</v>
      </c>
      <c r="K51" s="71">
        <f>'[1]2025 House Drinking Water SRFs'!$D65</f>
        <v>3855000</v>
      </c>
      <c r="L51" s="71">
        <f>'[1]2025 Senate Drinking Water SRFs'!$D65</f>
        <v>8504000</v>
      </c>
      <c r="M51" s="71">
        <f>'House Earmark Summary'!E50</f>
        <v>1000000</v>
      </c>
      <c r="N51" s="71">
        <f>'Senate Earmark Summary'!E50</f>
        <v>19542000</v>
      </c>
      <c r="O51" s="70">
        <f t="shared" si="2"/>
        <v>29046000</v>
      </c>
      <c r="P51" s="73">
        <f t="shared" si="3"/>
        <v>18045000</v>
      </c>
      <c r="R51" s="73">
        <f t="shared" si="4"/>
        <v>27180000</v>
      </c>
    </row>
    <row r="52" spans="1:18">
      <c r="A52" s="61" t="s">
        <v>1229</v>
      </c>
      <c r="B52" s="69">
        <v>42955000</v>
      </c>
      <c r="C52" s="78">
        <f>'[1]2025 House Clean Water SRFs'!$D66</f>
        <v>17063000</v>
      </c>
      <c r="D52" s="78">
        <f>'[1]2025 Senate Clean Water SRFs'!$D66</f>
        <v>33405000</v>
      </c>
      <c r="E52" s="71">
        <f>'House Earmark Summary'!C51</f>
        <v>1250000</v>
      </c>
      <c r="F52" s="78">
        <f>'Senate Earmark Summary'!C51</f>
        <v>8870000</v>
      </c>
      <c r="G52" s="70">
        <f t="shared" si="0"/>
        <v>43525000</v>
      </c>
      <c r="H52" s="73">
        <f t="shared" si="1"/>
        <v>570000</v>
      </c>
      <c r="J52" s="62">
        <v>18749000</v>
      </c>
      <c r="K52" s="71">
        <f>'[1]2025 House Drinking Water SRFs'!$D66</f>
        <v>6591000</v>
      </c>
      <c r="L52" s="71">
        <f>'[1]2025 Senate Drinking Water SRFs'!$D66</f>
        <v>14541000</v>
      </c>
      <c r="M52" s="71">
        <f>'House Earmark Summary'!E51</f>
        <v>3250000</v>
      </c>
      <c r="N52" s="71">
        <f>'Senate Earmark Summary'!E51</f>
        <v>4930000</v>
      </c>
      <c r="O52" s="70">
        <f t="shared" si="2"/>
        <v>22721000</v>
      </c>
      <c r="P52" s="73">
        <f t="shared" si="3"/>
        <v>3972000</v>
      </c>
      <c r="R52" s="73">
        <f t="shared" si="4"/>
        <v>4542000</v>
      </c>
    </row>
    <row r="53" spans="1:18">
      <c r="A53" s="61" t="s">
        <v>1231</v>
      </c>
      <c r="B53" s="69">
        <v>7779000</v>
      </c>
      <c r="C53" s="78">
        <f>'[1]2025 House Clean Water SRFs'!$D67</f>
        <v>3092000</v>
      </c>
      <c r="D53" s="78">
        <f>'[1]2025 Senate Clean Water SRFs'!$D67</f>
        <v>6052000</v>
      </c>
      <c r="E53" s="71">
        <f>'House Earmark Summary'!C52</f>
        <v>1750000</v>
      </c>
      <c r="F53" s="78">
        <f>'Senate Earmark Summary'!C52</f>
        <v>0</v>
      </c>
      <c r="G53" s="70">
        <f t="shared" si="0"/>
        <v>7802000</v>
      </c>
      <c r="H53" s="73">
        <f t="shared" si="1"/>
        <v>23000</v>
      </c>
      <c r="J53" s="62">
        <v>11001000</v>
      </c>
      <c r="K53" s="71">
        <f>'[1]2025 House Drinking Water SRFs'!$D67</f>
        <v>3855000</v>
      </c>
      <c r="L53" s="71">
        <f>'[1]2025 Senate Drinking Water SRFs'!$D67</f>
        <v>8504000</v>
      </c>
      <c r="M53" s="71">
        <f>'House Earmark Summary'!E52</f>
        <v>1750000</v>
      </c>
      <c r="N53" s="71">
        <f>'Senate Earmark Summary'!E52</f>
        <v>0</v>
      </c>
      <c r="O53" s="70">
        <f t="shared" si="2"/>
        <v>10254000</v>
      </c>
      <c r="P53" s="73">
        <f t="shared" si="3"/>
        <v>-747000</v>
      </c>
      <c r="R53" s="73">
        <f t="shared" si="4"/>
        <v>-724000</v>
      </c>
    </row>
    <row r="54" spans="1:18">
      <c r="A54" s="63" t="s">
        <v>1232</v>
      </c>
      <c r="B54" s="72">
        <f t="shared" ref="B54:G54" si="5">SUM(B3:B53)</f>
        <v>1557023000</v>
      </c>
      <c r="C54" s="72">
        <f t="shared" si="5"/>
        <v>618186000</v>
      </c>
      <c r="D54" s="72">
        <f t="shared" si="5"/>
        <v>1210213000</v>
      </c>
      <c r="E54" s="72">
        <f t="shared" si="5"/>
        <v>553936004</v>
      </c>
      <c r="F54" s="72">
        <f t="shared" si="5"/>
        <v>362500000</v>
      </c>
      <c r="G54" s="72">
        <f t="shared" si="5"/>
        <v>2126649004</v>
      </c>
      <c r="J54" s="64">
        <f t="shared" ref="J54:O54" si="6">SUM(J3:J53)</f>
        <v>1073505000</v>
      </c>
      <c r="K54" s="72">
        <f t="shared" si="6"/>
        <v>375846000</v>
      </c>
      <c r="L54" s="72">
        <f t="shared" si="6"/>
        <v>829174000</v>
      </c>
      <c r="M54" s="72">
        <f t="shared" si="6"/>
        <v>479541446</v>
      </c>
      <c r="N54" s="72">
        <f t="shared" si="6"/>
        <v>242391000</v>
      </c>
      <c r="O54" s="72">
        <f t="shared" si="6"/>
        <v>1551106446</v>
      </c>
      <c r="P54" s="70"/>
    </row>
    <row r="55" spans="1:18">
      <c r="J55" s="64"/>
    </row>
    <row r="56" spans="1:18">
      <c r="J56" s="65"/>
    </row>
    <row r="57" spans="1:18">
      <c r="J57" s="65"/>
    </row>
    <row r="58" spans="1:18">
      <c r="J58" s="65"/>
    </row>
    <row r="60" spans="1:18">
      <c r="J60" s="69"/>
    </row>
    <row r="61" spans="1:18">
      <c r="J61" s="69"/>
    </row>
    <row r="62" spans="1:18">
      <c r="J62" s="69"/>
    </row>
    <row r="63" spans="1:18">
      <c r="J63" s="69"/>
    </row>
    <row r="64" spans="1:18">
      <c r="J64" s="69"/>
    </row>
    <row r="65" spans="10:10">
      <c r="J65" s="66">
        <f>SUM(J60:J64)</f>
        <v>0</v>
      </c>
    </row>
  </sheetData>
  <mergeCells count="2">
    <mergeCell ref="B1:H1"/>
    <mergeCell ref="J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5382B-AECB-49F9-B27C-724BAAB90BA6}">
  <dimension ref="A1:I56"/>
  <sheetViews>
    <sheetView workbookViewId="0">
      <selection activeCell="E7" sqref="E7"/>
    </sheetView>
  </sheetViews>
  <sheetFormatPr defaultColWidth="8.796875" defaultRowHeight="14.5"/>
  <cols>
    <col min="1" max="1" width="18" style="59" bestFit="1" customWidth="1"/>
    <col min="2" max="2" width="23.296875" style="20" bestFit="1" customWidth="1"/>
    <col min="3" max="3" width="26.19921875" style="11" bestFit="1" customWidth="1"/>
    <col min="4" max="4" width="26.296875" style="55" bestFit="1" customWidth="1"/>
    <col min="5" max="5" width="29" style="13" bestFit="1" customWidth="1"/>
    <col min="6" max="6" width="15.296875" style="12" bestFit="1" customWidth="1"/>
    <col min="7" max="7" width="18.19921875" style="13" bestFit="1" customWidth="1"/>
    <col min="8" max="16384" width="8.796875" style="10"/>
  </cols>
  <sheetData>
    <row r="1" spans="1:9">
      <c r="A1" s="58" t="s">
        <v>1</v>
      </c>
      <c r="B1" s="41" t="s">
        <v>1236</v>
      </c>
      <c r="C1" s="40" t="s">
        <v>1261</v>
      </c>
      <c r="D1" s="54" t="s">
        <v>1237</v>
      </c>
      <c r="E1" s="40" t="s">
        <v>1262</v>
      </c>
      <c r="F1" s="39" t="s">
        <v>1238</v>
      </c>
      <c r="G1" s="40" t="s">
        <v>1263</v>
      </c>
    </row>
    <row r="2" spans="1:9">
      <c r="A2" s="59" t="s">
        <v>1186</v>
      </c>
      <c r="B2" s="51">
        <f>'[2]Clean Water'!F3</f>
        <v>2</v>
      </c>
      <c r="C2" s="11">
        <f>'[2]Clean Water'!G3</f>
        <v>4470000</v>
      </c>
      <c r="D2" s="55">
        <f>'[2]Drinking Water '!F4</f>
        <v>3</v>
      </c>
      <c r="E2" s="11">
        <f>'[2]Drinking Water '!G4</f>
        <v>6812000</v>
      </c>
      <c r="F2" s="12">
        <f t="shared" ref="F2:G26" si="0">B2+D2</f>
        <v>5</v>
      </c>
      <c r="G2" s="13">
        <f t="shared" si="0"/>
        <v>11282000</v>
      </c>
    </row>
    <row r="3" spans="1:9">
      <c r="A3" s="59" t="s">
        <v>1240</v>
      </c>
      <c r="B3" s="51">
        <f>'[2]Clean Water'!F10</f>
        <v>7</v>
      </c>
      <c r="C3" s="11">
        <f>'[2]Clean Water'!G10</f>
        <v>36361000</v>
      </c>
      <c r="D3" s="55">
        <f>'[2]Drinking Water '!F15</f>
        <v>11</v>
      </c>
      <c r="E3" s="11">
        <f>'[2]Drinking Water '!G15</f>
        <v>27018000</v>
      </c>
      <c r="F3" s="12">
        <f t="shared" si="0"/>
        <v>18</v>
      </c>
      <c r="G3" s="13">
        <f t="shared" si="0"/>
        <v>63379000</v>
      </c>
      <c r="I3" s="14"/>
    </row>
    <row r="4" spans="1:9">
      <c r="A4" s="59" t="s">
        <v>1188</v>
      </c>
      <c r="B4" s="51">
        <f>'[2]Clean Water'!F13</f>
        <v>3</v>
      </c>
      <c r="C4" s="11">
        <f>'[2]Clean Water'!G13</f>
        <v>7002000</v>
      </c>
      <c r="D4" s="55">
        <f>'[2]Drinking Water '!F18</f>
        <v>3</v>
      </c>
      <c r="E4" s="11">
        <f>'[2]Drinking Water '!G18</f>
        <v>5400000</v>
      </c>
      <c r="F4" s="12">
        <f t="shared" si="0"/>
        <v>6</v>
      </c>
      <c r="G4" s="13">
        <f>$C4+$E4</f>
        <v>12402000</v>
      </c>
    </row>
    <row r="5" spans="1:9">
      <c r="A5" s="59" t="s">
        <v>1187</v>
      </c>
      <c r="B5" s="51">
        <f>'[2]Clean Water'!F17</f>
        <v>4</v>
      </c>
      <c r="C5" s="11">
        <f>'[2]Clean Water'!G17</f>
        <v>29000000</v>
      </c>
      <c r="D5" s="55">
        <f>'[2]Drinking Water '!F20</f>
        <v>2</v>
      </c>
      <c r="E5" s="11">
        <f>'[2]Drinking Water '!G20</f>
        <v>9000000</v>
      </c>
      <c r="F5" s="12">
        <f t="shared" si="0"/>
        <v>6</v>
      </c>
      <c r="G5" s="13">
        <f t="shared" ref="G5:G52" si="1">$C5+$E5</f>
        <v>38000000</v>
      </c>
    </row>
    <row r="6" spans="1:9">
      <c r="A6" s="59" t="s">
        <v>1189</v>
      </c>
      <c r="B6" s="51">
        <f>'[2]Clean Water'!F23</f>
        <v>6</v>
      </c>
      <c r="C6" s="11">
        <f>'[2]Clean Water'!G23</f>
        <v>6950000</v>
      </c>
      <c r="D6" s="55">
        <f>'[2]Drinking Water '!F23</f>
        <v>3</v>
      </c>
      <c r="E6" s="11">
        <f>'[2]Drinking Water '!G23</f>
        <v>3300000</v>
      </c>
      <c r="F6" s="12">
        <f t="shared" si="0"/>
        <v>9</v>
      </c>
      <c r="G6" s="13">
        <f t="shared" si="1"/>
        <v>10250000</v>
      </c>
    </row>
    <row r="7" spans="1:9">
      <c r="A7" s="59" t="s">
        <v>1190</v>
      </c>
      <c r="B7" s="51">
        <f>'[2]Clean Water'!F27</f>
        <v>4</v>
      </c>
      <c r="C7" s="11">
        <f>'[2]Clean Water'!G27</f>
        <v>5907000</v>
      </c>
      <c r="D7" s="55">
        <f>'[2]Drinking Water '!F26</f>
        <v>3</v>
      </c>
      <c r="E7" s="11">
        <f>'[2]Drinking Water '!G26</f>
        <v>2837000</v>
      </c>
      <c r="F7" s="12">
        <f t="shared" si="0"/>
        <v>7</v>
      </c>
      <c r="G7" s="13">
        <f t="shared" si="1"/>
        <v>8744000</v>
      </c>
    </row>
    <row r="8" spans="1:9">
      <c r="A8" s="59" t="s">
        <v>1191</v>
      </c>
      <c r="B8" s="51">
        <f>'[2]Clean Water'!F35</f>
        <v>8</v>
      </c>
      <c r="C8" s="11">
        <f>'[2]Clean Water'!G35</f>
        <v>8685000</v>
      </c>
      <c r="D8" s="55">
        <f>'[2]Drinking Water '!F27</f>
        <v>1</v>
      </c>
      <c r="E8" s="11">
        <f>'[2]Drinking Water '!G27</f>
        <v>2000000</v>
      </c>
      <c r="F8" s="12">
        <f t="shared" si="0"/>
        <v>9</v>
      </c>
      <c r="G8" s="13">
        <f t="shared" si="1"/>
        <v>10685000</v>
      </c>
    </row>
    <row r="9" spans="1:9">
      <c r="A9" s="59" t="s">
        <v>1192</v>
      </c>
      <c r="B9" s="51">
        <f>'[2]Clean Water'!F39</f>
        <v>4</v>
      </c>
      <c r="C9" s="11">
        <f>'[2]Clean Water'!G39</f>
        <v>9500000</v>
      </c>
      <c r="D9" s="11">
        <v>0</v>
      </c>
      <c r="E9" s="11">
        <v>0</v>
      </c>
      <c r="F9" s="12">
        <f t="shared" si="0"/>
        <v>4</v>
      </c>
      <c r="G9" s="13">
        <f t="shared" si="1"/>
        <v>9500000</v>
      </c>
    </row>
    <row r="10" spans="1:9">
      <c r="A10" s="59" t="s">
        <v>1193</v>
      </c>
      <c r="B10" s="11">
        <v>0</v>
      </c>
      <c r="C10" s="11">
        <v>0</v>
      </c>
      <c r="D10" s="11">
        <v>0</v>
      </c>
      <c r="E10" s="11">
        <v>0</v>
      </c>
      <c r="F10" s="12">
        <f t="shared" si="0"/>
        <v>0</v>
      </c>
      <c r="G10" s="13">
        <f t="shared" si="1"/>
        <v>0</v>
      </c>
    </row>
    <row r="11" spans="1:9">
      <c r="A11" s="59" t="s">
        <v>1194</v>
      </c>
      <c r="B11" s="51">
        <f>'[2]Clean Water'!F45</f>
        <v>6</v>
      </c>
      <c r="C11" s="11">
        <f>'[2]Clean Water'!G45</f>
        <v>6445000</v>
      </c>
      <c r="D11" s="55">
        <f>'[2]Drinking Water '!F31</f>
        <v>4</v>
      </c>
      <c r="E11" s="11">
        <f>'[2]Drinking Water '!G31</f>
        <v>4745000</v>
      </c>
      <c r="F11" s="12">
        <f t="shared" si="0"/>
        <v>10</v>
      </c>
      <c r="G11" s="13">
        <f t="shared" si="1"/>
        <v>11190000</v>
      </c>
    </row>
    <row r="12" spans="1:9">
      <c r="A12" s="59" t="s">
        <v>1195</v>
      </c>
      <c r="B12" s="51">
        <f>'[2]Clean Water'!F46</f>
        <v>1</v>
      </c>
      <c r="C12" s="11">
        <f>'[2]Clean Water'!G46</f>
        <v>600000</v>
      </c>
      <c r="D12" s="55">
        <f>'[2]Drinking Water '!F33</f>
        <v>2</v>
      </c>
      <c r="E12" s="11">
        <f>'[2]Drinking Water '!G33</f>
        <v>5080000</v>
      </c>
      <c r="F12" s="12">
        <f t="shared" si="0"/>
        <v>3</v>
      </c>
      <c r="G12" s="13">
        <f t="shared" si="1"/>
        <v>5680000</v>
      </c>
    </row>
    <row r="13" spans="1:9">
      <c r="A13" s="59" t="s">
        <v>1234</v>
      </c>
      <c r="B13" s="11">
        <v>0</v>
      </c>
      <c r="C13" s="11">
        <v>0</v>
      </c>
      <c r="D13" s="11">
        <v>0</v>
      </c>
      <c r="E13" s="50">
        <v>0</v>
      </c>
      <c r="F13" s="12">
        <f t="shared" si="0"/>
        <v>0</v>
      </c>
      <c r="G13" s="13">
        <f t="shared" si="1"/>
        <v>0</v>
      </c>
    </row>
    <row r="14" spans="1:9">
      <c r="A14" s="59" t="s">
        <v>1197</v>
      </c>
      <c r="B14" s="51">
        <f>'[2]Clean Water'!F49</f>
        <v>3</v>
      </c>
      <c r="C14" s="11">
        <f>'[2]Clean Water'!G49</f>
        <v>3000000</v>
      </c>
      <c r="D14" s="55">
        <f>'[2]Drinking Water '!F43</f>
        <v>10</v>
      </c>
      <c r="E14" s="11">
        <f>'[2]Drinking Water '!G43</f>
        <v>12100000</v>
      </c>
      <c r="F14" s="12">
        <f t="shared" si="0"/>
        <v>13</v>
      </c>
      <c r="G14" s="13">
        <f t="shared" si="1"/>
        <v>15100000</v>
      </c>
    </row>
    <row r="15" spans="1:9">
      <c r="A15" s="59" t="s">
        <v>1198</v>
      </c>
      <c r="B15" s="51">
        <f>'[2]Clean Water'!F50</f>
        <v>1</v>
      </c>
      <c r="C15" s="11">
        <f>'[2]Clean Water'!G50</f>
        <v>13500000</v>
      </c>
      <c r="D15" s="55">
        <f>'[2]Drinking Water '!F45</f>
        <v>2</v>
      </c>
      <c r="E15" s="11">
        <f>'[2]Drinking Water '!G45</f>
        <v>5000000</v>
      </c>
      <c r="F15" s="12">
        <f t="shared" si="0"/>
        <v>3</v>
      </c>
      <c r="G15" s="13">
        <f t="shared" si="1"/>
        <v>18500000</v>
      </c>
    </row>
    <row r="16" spans="1:9">
      <c r="A16" s="59" t="s">
        <v>1196</v>
      </c>
      <c r="B16" s="11">
        <v>0</v>
      </c>
      <c r="C16" s="11">
        <v>0</v>
      </c>
      <c r="D16" s="11">
        <v>0</v>
      </c>
      <c r="E16" s="11">
        <v>0</v>
      </c>
      <c r="F16" s="12">
        <f t="shared" si="0"/>
        <v>0</v>
      </c>
      <c r="G16" s="13">
        <f t="shared" si="1"/>
        <v>0</v>
      </c>
    </row>
    <row r="17" spans="1:7">
      <c r="A17" s="59" t="s">
        <v>1199</v>
      </c>
      <c r="B17" s="51">
        <f>'[2]Clean Water'!F52</f>
        <v>2</v>
      </c>
      <c r="C17" s="11">
        <f>'[2]Clean Water'!G52</f>
        <v>12000000</v>
      </c>
      <c r="D17" s="55">
        <f>'[2]Drinking Water '!F47</f>
        <v>2</v>
      </c>
      <c r="E17" s="11">
        <f>'[2]Drinking Water '!G47</f>
        <v>8000000</v>
      </c>
      <c r="F17" s="12">
        <f t="shared" si="0"/>
        <v>4</v>
      </c>
      <c r="G17" s="13">
        <f t="shared" si="1"/>
        <v>20000000</v>
      </c>
    </row>
    <row r="18" spans="1:7">
      <c r="A18" s="59" t="s">
        <v>1200</v>
      </c>
      <c r="B18" s="51">
        <f>'[2]Clean Water'!F53</f>
        <v>1</v>
      </c>
      <c r="C18" s="11">
        <f>'[2]Clean Water'!G53</f>
        <v>5000000</v>
      </c>
      <c r="D18" s="55">
        <f>'[2]Drinking Water '!F50</f>
        <v>3</v>
      </c>
      <c r="E18" s="11">
        <f>'[2]Drinking Water '!G50</f>
        <v>11000000</v>
      </c>
      <c r="F18" s="12">
        <f t="shared" si="0"/>
        <v>4</v>
      </c>
      <c r="G18" s="13">
        <f t="shared" si="1"/>
        <v>16000000</v>
      </c>
    </row>
    <row r="19" spans="1:7">
      <c r="A19" s="59" t="s">
        <v>1201</v>
      </c>
      <c r="B19" s="51">
        <f>'[2]Clean Water'!F57</f>
        <v>4</v>
      </c>
      <c r="C19" s="11">
        <f>'[2]Clean Water'!G57</f>
        <v>12300000</v>
      </c>
      <c r="D19" s="11">
        <v>0</v>
      </c>
      <c r="E19" s="11">
        <v>0</v>
      </c>
      <c r="F19" s="12">
        <f t="shared" si="0"/>
        <v>4</v>
      </c>
      <c r="G19" s="13">
        <f t="shared" si="1"/>
        <v>12300000</v>
      </c>
    </row>
    <row r="20" spans="1:7">
      <c r="A20" s="59" t="s">
        <v>1204</v>
      </c>
      <c r="B20" s="51">
        <f>'[2]Clean Water'!F71</f>
        <v>14</v>
      </c>
      <c r="C20" s="11">
        <f>'[2]Clean Water'!G71</f>
        <v>34265000</v>
      </c>
      <c r="D20" s="55">
        <f>'[2]Drinking Water '!F54</f>
        <v>4</v>
      </c>
      <c r="E20" s="11">
        <f>'[2]Drinking Water '!G54</f>
        <v>8393000</v>
      </c>
      <c r="F20" s="12">
        <f t="shared" si="0"/>
        <v>18</v>
      </c>
      <c r="G20" s="13">
        <f t="shared" si="1"/>
        <v>42658000</v>
      </c>
    </row>
    <row r="21" spans="1:7">
      <c r="A21" s="59" t="s">
        <v>1203</v>
      </c>
      <c r="B21" s="51">
        <f>'[2]Clean Water'!F76</f>
        <v>5</v>
      </c>
      <c r="C21" s="11">
        <f>'[2]Clean Water'!G76</f>
        <v>9334000</v>
      </c>
      <c r="D21" s="55">
        <f>'[2]Drinking Water '!F56</f>
        <v>2</v>
      </c>
      <c r="E21" s="11">
        <f>'[2]Drinking Water '!G56</f>
        <v>1395000</v>
      </c>
      <c r="F21" s="12">
        <f t="shared" si="0"/>
        <v>7</v>
      </c>
      <c r="G21" s="13">
        <f t="shared" si="1"/>
        <v>10729000</v>
      </c>
    </row>
    <row r="22" spans="1:7">
      <c r="A22" s="59" t="s">
        <v>1202</v>
      </c>
      <c r="B22" s="51">
        <f>'[2]Clean Water'!F82</f>
        <v>6</v>
      </c>
      <c r="C22" s="11">
        <f>'[2]Clean Water'!G82</f>
        <v>10234000</v>
      </c>
      <c r="D22" s="11">
        <v>0</v>
      </c>
      <c r="E22" s="11">
        <v>0</v>
      </c>
      <c r="F22" s="12">
        <f t="shared" si="0"/>
        <v>6</v>
      </c>
      <c r="G22" s="13">
        <f t="shared" si="1"/>
        <v>10234000</v>
      </c>
    </row>
    <row r="23" spans="1:7">
      <c r="A23" s="59" t="s">
        <v>1205</v>
      </c>
      <c r="B23" s="51">
        <f>'[2]Clean Water'!F87</f>
        <v>5</v>
      </c>
      <c r="C23" s="11">
        <f>'[2]Clean Water'!G87</f>
        <v>5775000</v>
      </c>
      <c r="D23" s="55">
        <f>'[2]Drinking Water '!F67</f>
        <v>11</v>
      </c>
      <c r="E23" s="11">
        <f>'[2]Drinking Water '!G67</f>
        <v>8275000</v>
      </c>
      <c r="F23" s="12">
        <f t="shared" si="0"/>
        <v>16</v>
      </c>
      <c r="G23" s="13">
        <f t="shared" si="1"/>
        <v>14050000</v>
      </c>
    </row>
    <row r="24" spans="1:7">
      <c r="A24" s="59" t="s">
        <v>1206</v>
      </c>
      <c r="B24" s="51">
        <f>'[2]Clean Water'!F94</f>
        <v>7</v>
      </c>
      <c r="C24" s="11">
        <f>'[2]Clean Water'!G94</f>
        <v>10700000</v>
      </c>
      <c r="D24" s="11">
        <v>0</v>
      </c>
      <c r="E24" s="50">
        <v>0</v>
      </c>
      <c r="F24" s="12">
        <f t="shared" si="0"/>
        <v>7</v>
      </c>
      <c r="G24" s="13">
        <f t="shared" si="1"/>
        <v>10700000</v>
      </c>
    </row>
    <row r="25" spans="1:7">
      <c r="A25" s="59" t="s">
        <v>1208</v>
      </c>
      <c r="B25" s="51">
        <f>'[2]Clean Water'!F99</f>
        <v>5</v>
      </c>
      <c r="C25" s="11">
        <f>'[2]Clean Water'!G99</f>
        <v>23978000</v>
      </c>
      <c r="D25" s="11">
        <v>0</v>
      </c>
      <c r="E25" s="50">
        <v>0</v>
      </c>
      <c r="F25" s="12">
        <f t="shared" si="0"/>
        <v>5</v>
      </c>
      <c r="G25" s="13">
        <f t="shared" si="1"/>
        <v>23978000</v>
      </c>
    </row>
    <row r="26" spans="1:7">
      <c r="A26" s="59" t="s">
        <v>1207</v>
      </c>
      <c r="B26" s="50">
        <v>0</v>
      </c>
      <c r="C26" s="50">
        <v>0</v>
      </c>
      <c r="D26" s="11">
        <v>0</v>
      </c>
      <c r="E26" s="50">
        <v>0</v>
      </c>
      <c r="F26" s="12">
        <f t="shared" si="0"/>
        <v>0</v>
      </c>
      <c r="G26" s="13">
        <f t="shared" si="1"/>
        <v>0</v>
      </c>
    </row>
    <row r="27" spans="1:7">
      <c r="A27" s="59" t="s">
        <v>1235</v>
      </c>
      <c r="B27" s="50">
        <v>0</v>
      </c>
      <c r="C27" s="50">
        <v>0</v>
      </c>
      <c r="D27" s="11">
        <v>0</v>
      </c>
      <c r="E27" s="50">
        <v>0</v>
      </c>
      <c r="F27" s="11">
        <v>0</v>
      </c>
      <c r="G27" s="13">
        <f t="shared" si="1"/>
        <v>0</v>
      </c>
    </row>
    <row r="28" spans="1:7">
      <c r="A28" s="59" t="s">
        <v>1210</v>
      </c>
      <c r="B28" s="51">
        <f>'[2]Clean Water'!F104</f>
        <v>5</v>
      </c>
      <c r="C28" s="11">
        <f>'[2]Clean Water'!G104</f>
        <v>3646000</v>
      </c>
      <c r="D28" s="55">
        <f>'[2]Drinking Water '!F72</f>
        <v>5</v>
      </c>
      <c r="E28" s="11">
        <f>'[2]Drinking Water '!G72</f>
        <v>10258000</v>
      </c>
      <c r="F28" s="12">
        <f t="shared" ref="F28:F53" si="2">B28+D28</f>
        <v>10</v>
      </c>
      <c r="G28" s="13">
        <f t="shared" si="1"/>
        <v>13904000</v>
      </c>
    </row>
    <row r="29" spans="1:7">
      <c r="A29" s="59" t="s">
        <v>1214</v>
      </c>
      <c r="B29" s="51">
        <f>'[2]Clean Water'!F108</f>
        <v>4</v>
      </c>
      <c r="C29" s="11">
        <f>'[2]Clean Water'!G108</f>
        <v>14200000</v>
      </c>
      <c r="D29" s="55">
        <f>'[2]Drinking Water '!F73</f>
        <v>1</v>
      </c>
      <c r="E29" s="11">
        <f>'[2]Drinking Water '!G73</f>
        <v>1000000</v>
      </c>
      <c r="F29" s="12">
        <f t="shared" si="2"/>
        <v>5</v>
      </c>
      <c r="G29" s="13">
        <f t="shared" si="1"/>
        <v>15200000</v>
      </c>
    </row>
    <row r="30" spans="1:7">
      <c r="A30" s="59" t="s">
        <v>1211</v>
      </c>
      <c r="B30" s="50">
        <v>0</v>
      </c>
      <c r="C30" s="50">
        <v>0</v>
      </c>
      <c r="D30" s="50">
        <v>0</v>
      </c>
      <c r="E30" s="50">
        <v>0</v>
      </c>
      <c r="F30" s="12">
        <f t="shared" si="2"/>
        <v>0</v>
      </c>
      <c r="G30" s="13">
        <f t="shared" si="1"/>
        <v>0</v>
      </c>
    </row>
    <row r="31" spans="1:7">
      <c r="A31" s="59" t="s">
        <v>1212</v>
      </c>
      <c r="B31" s="51">
        <f>'[2]Clean Water'!F110</f>
        <v>2</v>
      </c>
      <c r="C31" s="11">
        <f>'[2]Clean Water'!G110</f>
        <v>1620000</v>
      </c>
      <c r="D31" s="55">
        <f>'[2]Drinking Water '!F79</f>
        <v>6</v>
      </c>
      <c r="E31" s="11">
        <f>'[2]Drinking Water '!G79</f>
        <v>5480000</v>
      </c>
      <c r="F31" s="12">
        <f t="shared" si="2"/>
        <v>8</v>
      </c>
      <c r="G31" s="13">
        <f t="shared" si="1"/>
        <v>7100000</v>
      </c>
    </row>
    <row r="32" spans="1:7">
      <c r="A32" s="59" t="s">
        <v>1213</v>
      </c>
      <c r="B32" s="51">
        <f>'[2]Clean Water'!F112</f>
        <v>2</v>
      </c>
      <c r="C32" s="11">
        <f>'[2]Clean Water'!G112</f>
        <v>2760000</v>
      </c>
      <c r="D32" s="55">
        <f>'[2]Drinking Water '!F86</f>
        <v>7</v>
      </c>
      <c r="E32" s="11">
        <f>'[2]Drinking Water '!G86</f>
        <v>4139000</v>
      </c>
      <c r="F32" s="12">
        <f t="shared" si="2"/>
        <v>9</v>
      </c>
      <c r="G32" s="13">
        <f t="shared" si="1"/>
        <v>6899000</v>
      </c>
    </row>
    <row r="33" spans="1:7">
      <c r="A33" s="59" t="s">
        <v>1241</v>
      </c>
      <c r="B33" s="51">
        <f>'[2]Clean Water'!F113</f>
        <v>1</v>
      </c>
      <c r="C33" s="11">
        <f>'[2]Clean Water'!G113</f>
        <v>3500000</v>
      </c>
      <c r="D33" s="55">
        <f>'[2]Drinking Water '!F94</f>
        <v>8</v>
      </c>
      <c r="E33" s="11">
        <f>'[2]Drinking Water '!G94</f>
        <v>10100000</v>
      </c>
      <c r="F33" s="12">
        <f t="shared" si="2"/>
        <v>9</v>
      </c>
      <c r="G33" s="13">
        <f t="shared" si="1"/>
        <v>13600000</v>
      </c>
    </row>
    <row r="34" spans="1:7">
      <c r="A34" s="59" t="s">
        <v>1209</v>
      </c>
      <c r="B34" s="50">
        <v>0</v>
      </c>
      <c r="C34" s="50">
        <v>0</v>
      </c>
      <c r="D34" s="55">
        <f>'[2]Drinking Water '!F95</f>
        <v>1</v>
      </c>
      <c r="E34" s="11">
        <f>'[2]Drinking Water '!G95</f>
        <v>4500000</v>
      </c>
      <c r="F34" s="12">
        <f t="shared" si="2"/>
        <v>1</v>
      </c>
      <c r="G34" s="13">
        <f t="shared" si="1"/>
        <v>4500000</v>
      </c>
    </row>
    <row r="35" spans="1:7">
      <c r="A35" s="59" t="s">
        <v>1242</v>
      </c>
      <c r="B35" s="50">
        <v>0</v>
      </c>
      <c r="C35" s="50">
        <v>0</v>
      </c>
      <c r="D35" s="50">
        <v>0</v>
      </c>
      <c r="E35" s="50">
        <v>0</v>
      </c>
      <c r="F35" s="12">
        <f t="shared" si="2"/>
        <v>0</v>
      </c>
      <c r="G35" s="13">
        <f t="shared" si="1"/>
        <v>0</v>
      </c>
    </row>
    <row r="36" spans="1:7">
      <c r="A36" s="59" t="s">
        <v>1216</v>
      </c>
      <c r="B36" s="51">
        <f>'[2]Clean Water'!F117</f>
        <v>4</v>
      </c>
      <c r="C36" s="11">
        <f>'[2]Clean Water'!G117</f>
        <v>4590000</v>
      </c>
      <c r="D36" s="55">
        <f>'[2]Drinking Water '!F104</f>
        <v>9</v>
      </c>
      <c r="E36" s="11">
        <f>'[2]Drinking Water '!G104</f>
        <v>8675000</v>
      </c>
      <c r="F36" s="12">
        <f t="shared" si="2"/>
        <v>13</v>
      </c>
      <c r="G36" s="13">
        <f t="shared" si="1"/>
        <v>13265000</v>
      </c>
    </row>
    <row r="37" spans="1:7">
      <c r="A37" s="59" t="s">
        <v>1217</v>
      </c>
      <c r="B37" s="50">
        <v>0</v>
      </c>
      <c r="C37" s="50">
        <v>0</v>
      </c>
      <c r="D37" s="55">
        <f>'[2]Drinking Water '!F106</f>
        <v>2</v>
      </c>
      <c r="E37" s="11">
        <f>'[2]Drinking Water '!G106</f>
        <v>7500000</v>
      </c>
      <c r="F37" s="12">
        <f t="shared" si="2"/>
        <v>2</v>
      </c>
      <c r="G37" s="13">
        <f t="shared" si="1"/>
        <v>7500000</v>
      </c>
    </row>
    <row r="38" spans="1:7">
      <c r="A38" s="59" t="s">
        <v>1218</v>
      </c>
      <c r="B38" s="51">
        <f>'[2]Clean Water'!F122</f>
        <v>5</v>
      </c>
      <c r="C38" s="11">
        <f>'[2]Clean Water'!G122</f>
        <v>6460000</v>
      </c>
      <c r="D38" s="55">
        <f>'[2]Drinking Water '!F112</f>
        <v>6</v>
      </c>
      <c r="E38" s="11">
        <f>'[2]Drinking Water '!G112</f>
        <v>11165000</v>
      </c>
      <c r="F38" s="12">
        <f t="shared" si="2"/>
        <v>11</v>
      </c>
      <c r="G38" s="13">
        <f t="shared" si="1"/>
        <v>17625000</v>
      </c>
    </row>
    <row r="39" spans="1:7">
      <c r="A39" s="59" t="s">
        <v>1219</v>
      </c>
      <c r="B39" s="51">
        <f>'[2]Clean Water'!F135</f>
        <v>13</v>
      </c>
      <c r="C39" s="11">
        <f>'[2]Clean Water'!G135</f>
        <v>7479000</v>
      </c>
      <c r="D39" s="55">
        <f>'[2]Drinking Water '!F126</f>
        <v>14</v>
      </c>
      <c r="E39" s="11">
        <f>'[2]Drinking Water '!G126</f>
        <v>9790000</v>
      </c>
      <c r="F39" s="12">
        <f t="shared" si="2"/>
        <v>27</v>
      </c>
      <c r="G39" s="13">
        <f t="shared" si="1"/>
        <v>17269000</v>
      </c>
    </row>
    <row r="40" spans="1:7">
      <c r="A40" s="59" t="s">
        <v>1220</v>
      </c>
      <c r="B40" s="50">
        <v>0</v>
      </c>
      <c r="C40" s="50">
        <v>0</v>
      </c>
      <c r="D40" s="50">
        <v>0</v>
      </c>
      <c r="E40" s="50">
        <v>0</v>
      </c>
      <c r="F40" s="12">
        <f t="shared" si="2"/>
        <v>0</v>
      </c>
      <c r="G40" s="13">
        <f t="shared" si="1"/>
        <v>0</v>
      </c>
    </row>
    <row r="41" spans="1:7">
      <c r="A41" s="59" t="s">
        <v>1221</v>
      </c>
      <c r="B41" s="51">
        <f>'[2]Clean Water'!F139</f>
        <v>4</v>
      </c>
      <c r="C41" s="11">
        <f>'[2]Clean Water'!G139</f>
        <v>7740000</v>
      </c>
      <c r="D41" s="55">
        <f>'[2]Drinking Water '!F127</f>
        <v>1</v>
      </c>
      <c r="E41" s="11">
        <f>'[2]Drinking Water '!G127</f>
        <v>500000</v>
      </c>
      <c r="F41" s="12">
        <f t="shared" si="2"/>
        <v>5</v>
      </c>
      <c r="G41" s="13">
        <f t="shared" si="1"/>
        <v>8240000</v>
      </c>
    </row>
    <row r="42" spans="1:7">
      <c r="A42" s="59" t="s">
        <v>1222</v>
      </c>
      <c r="B42" s="51">
        <f>'[2]Clean Water'!F145</f>
        <v>6</v>
      </c>
      <c r="C42" s="11">
        <f>'[2]Clean Water'!G145</f>
        <v>14036000</v>
      </c>
      <c r="D42" s="55">
        <f>'[2]Drinking Water '!F130</f>
        <v>3</v>
      </c>
      <c r="E42" s="11">
        <f>'[2]Drinking Water '!G130</f>
        <v>7589000</v>
      </c>
      <c r="F42" s="12">
        <f t="shared" si="2"/>
        <v>9</v>
      </c>
      <c r="G42" s="13">
        <f t="shared" si="1"/>
        <v>21625000</v>
      </c>
    </row>
    <row r="43" spans="1:7">
      <c r="A43" s="59" t="s">
        <v>1243</v>
      </c>
      <c r="B43" s="50">
        <v>0</v>
      </c>
      <c r="C43" s="50">
        <v>0</v>
      </c>
      <c r="D43" s="50">
        <v>0</v>
      </c>
      <c r="E43" s="50">
        <v>0</v>
      </c>
      <c r="F43" s="12">
        <f t="shared" si="2"/>
        <v>0</v>
      </c>
      <c r="G43" s="13">
        <f t="shared" si="1"/>
        <v>0</v>
      </c>
    </row>
    <row r="44" spans="1:7">
      <c r="A44" s="59" t="s">
        <v>1223</v>
      </c>
      <c r="B44" s="50">
        <v>0</v>
      </c>
      <c r="C44" s="50">
        <v>0</v>
      </c>
      <c r="D44" s="50">
        <v>0</v>
      </c>
      <c r="E44" s="50">
        <v>0</v>
      </c>
      <c r="F44" s="12">
        <f t="shared" si="2"/>
        <v>0</v>
      </c>
      <c r="G44" s="13">
        <f t="shared" si="1"/>
        <v>0</v>
      </c>
    </row>
    <row r="45" spans="1:7">
      <c r="A45" s="59" t="s">
        <v>1224</v>
      </c>
      <c r="B45" s="50">
        <v>0</v>
      </c>
      <c r="C45" s="50">
        <v>0</v>
      </c>
      <c r="D45" s="50">
        <v>0</v>
      </c>
      <c r="E45" s="50">
        <v>0</v>
      </c>
      <c r="F45" s="12">
        <f t="shared" si="2"/>
        <v>0</v>
      </c>
      <c r="G45" s="13">
        <f t="shared" si="1"/>
        <v>0</v>
      </c>
    </row>
    <row r="46" spans="1:7">
      <c r="A46" s="59" t="s">
        <v>1225</v>
      </c>
      <c r="B46" s="50">
        <v>0</v>
      </c>
      <c r="C46" s="50">
        <v>0</v>
      </c>
      <c r="D46" s="81">
        <v>0</v>
      </c>
      <c r="E46" s="50">
        <v>0</v>
      </c>
      <c r="F46" s="12">
        <f t="shared" si="2"/>
        <v>0</v>
      </c>
      <c r="G46" s="13">
        <f t="shared" si="1"/>
        <v>0</v>
      </c>
    </row>
    <row r="47" spans="1:7">
      <c r="A47" s="59" t="s">
        <v>1227</v>
      </c>
      <c r="B47" s="51">
        <f>'[2]Clean Water'!F153</f>
        <v>8</v>
      </c>
      <c r="C47" s="11">
        <f>'[2]Clean Water'!G153</f>
        <v>7170000</v>
      </c>
      <c r="D47" s="56">
        <f>'[2]Drinking Water '!F132</f>
        <v>2</v>
      </c>
      <c r="E47" s="11">
        <f>'[2]Drinking Water '!G132</f>
        <v>3180000</v>
      </c>
      <c r="F47" s="12">
        <f t="shared" si="2"/>
        <v>10</v>
      </c>
      <c r="G47" s="13">
        <f t="shared" si="1"/>
        <v>10350000</v>
      </c>
    </row>
    <row r="48" spans="1:7">
      <c r="A48" s="59" t="s">
        <v>1244</v>
      </c>
      <c r="B48" s="51">
        <f>'[2]Clean Water'!F158</f>
        <v>5</v>
      </c>
      <c r="C48" s="11">
        <f>'[2]Clean Water'!G158</f>
        <v>8101000</v>
      </c>
      <c r="D48" s="56">
        <f>'[2]Drinking Water '!F135</f>
        <v>3</v>
      </c>
      <c r="E48" s="11">
        <f>'[2]Drinking Water '!G135</f>
        <v>3180000</v>
      </c>
      <c r="F48" s="12">
        <f t="shared" si="2"/>
        <v>8</v>
      </c>
      <c r="G48" s="13">
        <f t="shared" si="1"/>
        <v>11281000</v>
      </c>
    </row>
    <row r="49" spans="1:7">
      <c r="A49" s="59" t="s">
        <v>1228</v>
      </c>
      <c r="B49" s="51">
        <f>'[2]Clean Water'!F163</f>
        <v>5</v>
      </c>
      <c r="C49" s="11">
        <f>'[2]Clean Water'!G163</f>
        <v>7412000</v>
      </c>
      <c r="D49" s="56">
        <f>'[2]Drinking Water '!F142</f>
        <v>7</v>
      </c>
      <c r="E49" s="11">
        <f>'[2]Drinking Water '!G142</f>
        <v>10508000</v>
      </c>
      <c r="F49" s="12">
        <f t="shared" si="2"/>
        <v>12</v>
      </c>
      <c r="G49" s="13">
        <f t="shared" si="1"/>
        <v>17920000</v>
      </c>
    </row>
    <row r="50" spans="1:7">
      <c r="A50" s="59" t="s">
        <v>1245</v>
      </c>
      <c r="B50" s="51">
        <f>'[2]Clean Water'!F171</f>
        <v>8</v>
      </c>
      <c r="C50" s="11">
        <f>'[2]Clean Water'!G171</f>
        <v>9910000</v>
      </c>
      <c r="D50" s="56">
        <f>'[2]Drinking Water '!F152</f>
        <v>10</v>
      </c>
      <c r="E50" s="11">
        <f>'[2]Drinking Water '!G152</f>
        <v>19542000</v>
      </c>
      <c r="F50" s="12">
        <f t="shared" si="2"/>
        <v>18</v>
      </c>
      <c r="G50" s="13">
        <f t="shared" si="1"/>
        <v>29452000</v>
      </c>
    </row>
    <row r="51" spans="1:7">
      <c r="A51" s="59" t="s">
        <v>1229</v>
      </c>
      <c r="B51" s="51">
        <f>'[2]Clean Water'!F177</f>
        <v>6</v>
      </c>
      <c r="C51" s="11">
        <f>'[2]Clean Water'!G177</f>
        <v>8870000</v>
      </c>
      <c r="D51" s="56">
        <f>'[2]Drinking Water '!F156</f>
        <v>4</v>
      </c>
      <c r="E51" s="11">
        <f>'[2]Drinking Water '!G156</f>
        <v>4930000</v>
      </c>
      <c r="F51" s="12">
        <f t="shared" si="2"/>
        <v>10</v>
      </c>
      <c r="G51" s="13">
        <f t="shared" si="1"/>
        <v>13800000</v>
      </c>
    </row>
    <row r="52" spans="1:7">
      <c r="A52" s="59" t="s">
        <v>1231</v>
      </c>
      <c r="B52" s="50">
        <v>0</v>
      </c>
      <c r="C52" s="50">
        <v>0</v>
      </c>
      <c r="D52" s="50">
        <v>0</v>
      </c>
      <c r="E52" s="50">
        <v>0</v>
      </c>
      <c r="F52" s="12">
        <f t="shared" si="2"/>
        <v>0</v>
      </c>
      <c r="G52" s="13">
        <f t="shared" si="1"/>
        <v>0</v>
      </c>
    </row>
    <row r="53" spans="1:7" s="18" customFormat="1">
      <c r="A53" s="60" t="s">
        <v>1232</v>
      </c>
      <c r="B53" s="52">
        <f>SUM(B2:B52)</f>
        <v>176</v>
      </c>
      <c r="C53" s="43">
        <f>SUM(C2:C52)</f>
        <v>362500000</v>
      </c>
      <c r="D53" s="57">
        <f>SUM(D2:D52)</f>
        <v>155</v>
      </c>
      <c r="E53" s="15">
        <f>SUM(E2:E52)</f>
        <v>242391000</v>
      </c>
      <c r="F53" s="16">
        <f t="shared" si="2"/>
        <v>331</v>
      </c>
      <c r="G53" s="13">
        <f>SUM(G2:G52)</f>
        <v>604891000</v>
      </c>
    </row>
    <row r="54" spans="1:7">
      <c r="B54" s="51"/>
      <c r="C54" s="15"/>
      <c r="E54" s="11"/>
      <c r="F54" s="16"/>
      <c r="G54" s="17"/>
    </row>
    <row r="55" spans="1:7">
      <c r="B55" s="52"/>
      <c r="D55" s="57"/>
      <c r="E55" s="15"/>
      <c r="F55" s="19"/>
    </row>
    <row r="56" spans="1:7">
      <c r="C56" s="15"/>
      <c r="G56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5DE1-8431-48F7-A2A1-34FF213E241E}">
  <dimension ref="A1:I221"/>
  <sheetViews>
    <sheetView workbookViewId="0">
      <selection sqref="A1:XFD1048576"/>
    </sheetView>
  </sheetViews>
  <sheetFormatPr defaultColWidth="8.796875" defaultRowHeight="14.5"/>
  <cols>
    <col min="1" max="1" width="20.796875" style="94" customWidth="1"/>
    <col min="2" max="2" width="15" style="94" customWidth="1"/>
    <col min="3" max="3" width="42" style="91" customWidth="1"/>
    <col min="4" max="4" width="15.5" style="92" customWidth="1"/>
    <col min="5" max="5" width="23.19921875" style="110" customWidth="1"/>
    <col min="6" max="6" width="11.19921875" style="93" customWidth="1"/>
    <col min="7" max="7" width="15" style="94" customWidth="1"/>
    <col min="8" max="8" width="15.296875" style="94" customWidth="1"/>
    <col min="9" max="9" width="17.69921875" style="94" customWidth="1"/>
    <col min="10" max="16384" width="8.796875" style="94"/>
  </cols>
  <sheetData>
    <row r="1" spans="1:9" s="89" customFormat="1" ht="14.5" customHeight="1">
      <c r="A1" s="82" t="s">
        <v>1264</v>
      </c>
      <c r="B1" s="82" t="s">
        <v>1</v>
      </c>
      <c r="C1" s="83" t="s">
        <v>1265</v>
      </c>
      <c r="D1" s="84" t="s">
        <v>3</v>
      </c>
      <c r="E1" s="85" t="s">
        <v>4</v>
      </c>
      <c r="F1" s="86" t="s">
        <v>1249</v>
      </c>
      <c r="G1" s="87" t="s">
        <v>1266</v>
      </c>
      <c r="H1" s="88" t="s">
        <v>1267</v>
      </c>
      <c r="I1" s="88" t="s">
        <v>1268</v>
      </c>
    </row>
    <row r="2" spans="1:9" ht="14.5" customHeight="1">
      <c r="A2" s="90" t="s">
        <v>1269</v>
      </c>
      <c r="B2" s="90" t="s">
        <v>1186</v>
      </c>
      <c r="C2" s="91" t="s">
        <v>1270</v>
      </c>
      <c r="D2" s="92">
        <v>1970000</v>
      </c>
      <c r="E2" s="92" t="s">
        <v>1271</v>
      </c>
      <c r="H2" s="70">
        <f>G13+G23+G27+G35+G39+G45+G46+G49+G76+G82+G87+G94+G108+G110+G112+G113+G117+G122+G135+G139+G153+G158+G163+G177+H71+H171</f>
        <v>181231500</v>
      </c>
      <c r="I2" s="70">
        <f>G3+G10+G17+G50+G52+G53+G57+G99+G104+G145+I71+I171</f>
        <v>181268500</v>
      </c>
    </row>
    <row r="3" spans="1:9" ht="14.5" customHeight="1">
      <c r="A3" s="90" t="s">
        <v>1269</v>
      </c>
      <c r="B3" s="90" t="s">
        <v>1186</v>
      </c>
      <c r="C3" s="91" t="s">
        <v>1272</v>
      </c>
      <c r="D3" s="92">
        <v>2500000</v>
      </c>
      <c r="E3" s="92" t="s">
        <v>1271</v>
      </c>
      <c r="F3" s="93">
        <v>2</v>
      </c>
      <c r="G3" s="95">
        <f>SUM(D2:D3)</f>
        <v>4470000</v>
      </c>
    </row>
    <row r="4" spans="1:9" ht="14.5" customHeight="1">
      <c r="A4" s="96" t="s">
        <v>1269</v>
      </c>
      <c r="B4" s="96" t="s">
        <v>1240</v>
      </c>
      <c r="C4" s="97" t="s">
        <v>1273</v>
      </c>
      <c r="D4" s="98">
        <v>3000000</v>
      </c>
      <c r="E4" s="98" t="s">
        <v>1274</v>
      </c>
      <c r="F4" s="99"/>
      <c r="G4" s="100"/>
    </row>
    <row r="5" spans="1:9" ht="14.5" customHeight="1">
      <c r="A5" s="96" t="s">
        <v>1269</v>
      </c>
      <c r="B5" s="96" t="s">
        <v>1240</v>
      </c>
      <c r="C5" s="97" t="s">
        <v>1275</v>
      </c>
      <c r="D5" s="98">
        <v>2900000</v>
      </c>
      <c r="E5" s="98" t="s">
        <v>1274</v>
      </c>
      <c r="F5" s="99"/>
      <c r="G5" s="100"/>
    </row>
    <row r="6" spans="1:9" ht="14.5" customHeight="1">
      <c r="A6" s="96" t="s">
        <v>1269</v>
      </c>
      <c r="B6" s="96" t="s">
        <v>1240</v>
      </c>
      <c r="C6" s="97" t="s">
        <v>1276</v>
      </c>
      <c r="D6" s="98">
        <v>11250000</v>
      </c>
      <c r="E6" s="98" t="s">
        <v>1274</v>
      </c>
      <c r="F6" s="99"/>
      <c r="G6" s="100"/>
    </row>
    <row r="7" spans="1:9" ht="14.5" customHeight="1">
      <c r="A7" s="96" t="s">
        <v>1269</v>
      </c>
      <c r="B7" s="96" t="s">
        <v>1240</v>
      </c>
      <c r="C7" s="97" t="s">
        <v>1277</v>
      </c>
      <c r="D7" s="98">
        <v>10000000</v>
      </c>
      <c r="E7" s="98" t="s">
        <v>1274</v>
      </c>
      <c r="F7" s="99"/>
      <c r="G7" s="100"/>
    </row>
    <row r="8" spans="1:9" ht="14.5" customHeight="1">
      <c r="A8" s="96" t="s">
        <v>1269</v>
      </c>
      <c r="B8" s="96" t="s">
        <v>1240</v>
      </c>
      <c r="C8" s="97" t="s">
        <v>1278</v>
      </c>
      <c r="D8" s="98">
        <v>2500000</v>
      </c>
      <c r="E8" s="98" t="s">
        <v>1274</v>
      </c>
      <c r="F8" s="99"/>
      <c r="G8" s="100"/>
    </row>
    <row r="9" spans="1:9" ht="14.5" customHeight="1">
      <c r="A9" s="96" t="s">
        <v>1269</v>
      </c>
      <c r="B9" s="96" t="s">
        <v>1240</v>
      </c>
      <c r="C9" s="97" t="s">
        <v>1279</v>
      </c>
      <c r="D9" s="98">
        <v>5121000</v>
      </c>
      <c r="E9" s="98" t="s">
        <v>1274</v>
      </c>
      <c r="F9" s="99"/>
      <c r="G9" s="100"/>
    </row>
    <row r="10" spans="1:9" ht="14.5" customHeight="1">
      <c r="A10" s="96" t="s">
        <v>1269</v>
      </c>
      <c r="B10" s="96" t="s">
        <v>1240</v>
      </c>
      <c r="C10" s="97" t="s">
        <v>1280</v>
      </c>
      <c r="D10" s="98">
        <v>1590000</v>
      </c>
      <c r="E10" s="98" t="s">
        <v>1274</v>
      </c>
      <c r="F10" s="99">
        <v>7</v>
      </c>
      <c r="G10" s="101">
        <f>SUM(D4:D10)</f>
        <v>36361000</v>
      </c>
    </row>
    <row r="11" spans="1:9" ht="14.5" customHeight="1">
      <c r="A11" s="90" t="s">
        <v>1269</v>
      </c>
      <c r="B11" s="90" t="s">
        <v>1188</v>
      </c>
      <c r="C11" s="91" t="s">
        <v>1281</v>
      </c>
      <c r="D11" s="92">
        <v>1920000</v>
      </c>
      <c r="E11" s="92" t="s">
        <v>1282</v>
      </c>
    </row>
    <row r="12" spans="1:9" ht="14.5" customHeight="1">
      <c r="A12" s="90" t="s">
        <v>1269</v>
      </c>
      <c r="B12" s="90" t="s">
        <v>1188</v>
      </c>
      <c r="C12" s="91" t="s">
        <v>1283</v>
      </c>
      <c r="D12" s="92">
        <v>2082000</v>
      </c>
      <c r="E12" s="92" t="s">
        <v>1282</v>
      </c>
    </row>
    <row r="13" spans="1:9" ht="14.5" customHeight="1">
      <c r="A13" s="90" t="s">
        <v>1269</v>
      </c>
      <c r="B13" s="90" t="s">
        <v>1188</v>
      </c>
      <c r="C13" s="91" t="s">
        <v>1284</v>
      </c>
      <c r="D13" s="92">
        <v>3000000</v>
      </c>
      <c r="E13" s="92" t="s">
        <v>1285</v>
      </c>
      <c r="F13" s="93">
        <v>3</v>
      </c>
      <c r="G13" s="95">
        <f>SUM(D11:D13)</f>
        <v>7002000</v>
      </c>
    </row>
    <row r="14" spans="1:9" ht="14.5" customHeight="1">
      <c r="A14" s="96" t="s">
        <v>1269</v>
      </c>
      <c r="B14" s="96" t="s">
        <v>1187</v>
      </c>
      <c r="C14" s="97" t="s">
        <v>1286</v>
      </c>
      <c r="D14" s="98">
        <v>5000000</v>
      </c>
      <c r="E14" s="98" t="s">
        <v>1287</v>
      </c>
      <c r="F14" s="99"/>
      <c r="G14" s="100"/>
    </row>
    <row r="15" spans="1:9" ht="14.5" customHeight="1">
      <c r="A15" s="96" t="s">
        <v>1269</v>
      </c>
      <c r="B15" s="96" t="s">
        <v>1187</v>
      </c>
      <c r="C15" s="97" t="s">
        <v>1288</v>
      </c>
      <c r="D15" s="98">
        <v>5500000</v>
      </c>
      <c r="E15" s="98" t="s">
        <v>1287</v>
      </c>
      <c r="F15" s="99"/>
      <c r="G15" s="100"/>
    </row>
    <row r="16" spans="1:9" ht="14.5" customHeight="1">
      <c r="A16" s="96" t="s">
        <v>1269</v>
      </c>
      <c r="B16" s="96" t="s">
        <v>1187</v>
      </c>
      <c r="C16" s="97" t="s">
        <v>1289</v>
      </c>
      <c r="D16" s="98">
        <v>8500000</v>
      </c>
      <c r="E16" s="98" t="s">
        <v>1287</v>
      </c>
      <c r="F16" s="99"/>
      <c r="G16" s="100"/>
    </row>
    <row r="17" spans="1:7" ht="14.5" customHeight="1">
      <c r="A17" s="96" t="s">
        <v>1269</v>
      </c>
      <c r="B17" s="96" t="s">
        <v>1187</v>
      </c>
      <c r="C17" s="97" t="s">
        <v>1290</v>
      </c>
      <c r="D17" s="98">
        <v>10000000</v>
      </c>
      <c r="E17" s="98" t="s">
        <v>1287</v>
      </c>
      <c r="F17" s="99">
        <v>4</v>
      </c>
      <c r="G17" s="101">
        <f>SUM(D14:D17)</f>
        <v>29000000</v>
      </c>
    </row>
    <row r="18" spans="1:7" ht="14.5" customHeight="1">
      <c r="A18" s="90" t="s">
        <v>1269</v>
      </c>
      <c r="B18" s="90" t="s">
        <v>1189</v>
      </c>
      <c r="C18" s="91" t="s">
        <v>1291</v>
      </c>
      <c r="D18" s="92">
        <v>1500000</v>
      </c>
      <c r="E18" s="92" t="s">
        <v>1292</v>
      </c>
    </row>
    <row r="19" spans="1:7" ht="14.5" customHeight="1">
      <c r="A19" s="90" t="s">
        <v>1269</v>
      </c>
      <c r="B19" s="90" t="s">
        <v>1189</v>
      </c>
      <c r="C19" s="91" t="s">
        <v>1293</v>
      </c>
      <c r="D19" s="92">
        <v>650000</v>
      </c>
      <c r="E19" s="92" t="s">
        <v>1292</v>
      </c>
    </row>
    <row r="20" spans="1:7" ht="14.5" customHeight="1">
      <c r="A20" s="90" t="s">
        <v>1269</v>
      </c>
      <c r="B20" s="90" t="s">
        <v>1189</v>
      </c>
      <c r="C20" s="91" t="s">
        <v>1294</v>
      </c>
      <c r="D20" s="92">
        <v>1100000</v>
      </c>
      <c r="E20" s="92" t="s">
        <v>1292</v>
      </c>
    </row>
    <row r="21" spans="1:7" ht="14.5" customHeight="1">
      <c r="A21" s="90" t="s">
        <v>1269</v>
      </c>
      <c r="B21" s="90" t="s">
        <v>1189</v>
      </c>
      <c r="C21" s="102" t="s">
        <v>1295</v>
      </c>
      <c r="D21" s="92">
        <v>400000</v>
      </c>
      <c r="E21" s="92" t="s">
        <v>1296</v>
      </c>
    </row>
    <row r="22" spans="1:7" ht="14.5" customHeight="1">
      <c r="A22" s="90" t="s">
        <v>1269</v>
      </c>
      <c r="B22" s="90" t="s">
        <v>1189</v>
      </c>
      <c r="C22" s="91" t="s">
        <v>373</v>
      </c>
      <c r="D22" s="92">
        <v>2000000</v>
      </c>
      <c r="E22" s="92" t="s">
        <v>1297</v>
      </c>
    </row>
    <row r="23" spans="1:7" ht="14.5" customHeight="1">
      <c r="A23" s="90" t="s">
        <v>1269</v>
      </c>
      <c r="B23" s="90" t="s">
        <v>1189</v>
      </c>
      <c r="C23" s="91" t="s">
        <v>1298</v>
      </c>
      <c r="D23" s="92">
        <v>1300000</v>
      </c>
      <c r="E23" s="92" t="s">
        <v>1296</v>
      </c>
      <c r="F23" s="93">
        <v>6</v>
      </c>
      <c r="G23" s="95">
        <f>SUM(D18:D23)</f>
        <v>6950000</v>
      </c>
    </row>
    <row r="24" spans="1:7" ht="14.5" customHeight="1">
      <c r="A24" s="96" t="s">
        <v>1269</v>
      </c>
      <c r="B24" s="96" t="s">
        <v>1190</v>
      </c>
      <c r="C24" s="97" t="s">
        <v>1299</v>
      </c>
      <c r="D24" s="98">
        <v>581000</v>
      </c>
      <c r="E24" s="98" t="s">
        <v>1300</v>
      </c>
      <c r="F24" s="99"/>
      <c r="G24" s="100"/>
    </row>
    <row r="25" spans="1:7" ht="14.5" customHeight="1">
      <c r="A25" s="96" t="s">
        <v>1269</v>
      </c>
      <c r="B25" s="96" t="s">
        <v>1190</v>
      </c>
      <c r="C25" s="97" t="s">
        <v>1301</v>
      </c>
      <c r="D25" s="98">
        <v>1365000</v>
      </c>
      <c r="E25" s="98" t="s">
        <v>1300</v>
      </c>
      <c r="F25" s="99"/>
      <c r="G25" s="100"/>
    </row>
    <row r="26" spans="1:7" ht="14.5" customHeight="1">
      <c r="A26" s="96" t="s">
        <v>1269</v>
      </c>
      <c r="B26" s="96" t="s">
        <v>1190</v>
      </c>
      <c r="C26" s="103" t="s">
        <v>1302</v>
      </c>
      <c r="D26" s="104">
        <v>1037000</v>
      </c>
      <c r="E26" s="98" t="s">
        <v>1300</v>
      </c>
      <c r="F26" s="99"/>
      <c r="G26" s="100"/>
    </row>
    <row r="27" spans="1:7" ht="14.5" customHeight="1">
      <c r="A27" s="96" t="s">
        <v>1269</v>
      </c>
      <c r="B27" s="96" t="s">
        <v>1190</v>
      </c>
      <c r="C27" s="97" t="s">
        <v>1303</v>
      </c>
      <c r="D27" s="104">
        <v>2924000</v>
      </c>
      <c r="E27" s="98" t="s">
        <v>1300</v>
      </c>
      <c r="F27" s="99">
        <v>4</v>
      </c>
      <c r="G27" s="101">
        <f>SUM(D24:D27)</f>
        <v>5907000</v>
      </c>
    </row>
    <row r="28" spans="1:7" ht="14.5" customHeight="1">
      <c r="A28" s="90" t="s">
        <v>1269</v>
      </c>
      <c r="B28" s="90" t="s">
        <v>1191</v>
      </c>
      <c r="C28" s="105" t="s">
        <v>1304</v>
      </c>
      <c r="D28" s="106">
        <v>682000</v>
      </c>
      <c r="E28" s="92" t="s">
        <v>1305</v>
      </c>
    </row>
    <row r="29" spans="1:7" ht="14.5" customHeight="1">
      <c r="A29" s="90" t="s">
        <v>1269</v>
      </c>
      <c r="B29" s="90" t="s">
        <v>1191</v>
      </c>
      <c r="C29" s="105" t="s">
        <v>1306</v>
      </c>
      <c r="D29" s="106">
        <v>2300000</v>
      </c>
      <c r="E29" s="92" t="s">
        <v>1305</v>
      </c>
    </row>
    <row r="30" spans="1:7" ht="14.5" customHeight="1">
      <c r="A30" s="90" t="s">
        <v>1269</v>
      </c>
      <c r="B30" s="90" t="s">
        <v>1191</v>
      </c>
      <c r="C30" s="105" t="s">
        <v>1307</v>
      </c>
      <c r="D30" s="106">
        <v>1728000</v>
      </c>
      <c r="E30" s="92" t="s">
        <v>1305</v>
      </c>
    </row>
    <row r="31" spans="1:7" ht="14.5" customHeight="1">
      <c r="A31" s="90" t="s">
        <v>1269</v>
      </c>
      <c r="B31" s="90" t="s">
        <v>1191</v>
      </c>
      <c r="C31" s="105" t="s">
        <v>1308</v>
      </c>
      <c r="D31" s="106">
        <v>960000</v>
      </c>
      <c r="E31" s="92" t="s">
        <v>1305</v>
      </c>
    </row>
    <row r="32" spans="1:7" ht="14.5" customHeight="1">
      <c r="A32" s="90" t="s">
        <v>1269</v>
      </c>
      <c r="B32" s="90" t="s">
        <v>1191</v>
      </c>
      <c r="C32" s="105" t="s">
        <v>1309</v>
      </c>
      <c r="D32" s="92">
        <v>500000</v>
      </c>
      <c r="E32" s="92" t="s">
        <v>1305</v>
      </c>
    </row>
    <row r="33" spans="1:7" ht="14.5" customHeight="1">
      <c r="A33" s="90" t="s">
        <v>1269</v>
      </c>
      <c r="B33" s="90" t="s">
        <v>1191</v>
      </c>
      <c r="C33" s="91" t="s">
        <v>1310</v>
      </c>
      <c r="D33" s="106">
        <v>975000</v>
      </c>
      <c r="E33" s="92" t="s">
        <v>1305</v>
      </c>
    </row>
    <row r="34" spans="1:7" ht="14.5" customHeight="1">
      <c r="A34" s="90" t="s">
        <v>1269</v>
      </c>
      <c r="B34" s="90" t="s">
        <v>1191</v>
      </c>
      <c r="C34" s="91" t="s">
        <v>1311</v>
      </c>
      <c r="D34" s="92">
        <v>1000000</v>
      </c>
      <c r="E34" s="92" t="s">
        <v>1305</v>
      </c>
    </row>
    <row r="35" spans="1:7" ht="14.5" customHeight="1">
      <c r="A35" s="90" t="s">
        <v>1269</v>
      </c>
      <c r="B35" s="90" t="s">
        <v>1191</v>
      </c>
      <c r="C35" s="105" t="s">
        <v>1312</v>
      </c>
      <c r="D35" s="106">
        <v>540000</v>
      </c>
      <c r="E35" s="92" t="s">
        <v>1305</v>
      </c>
      <c r="F35" s="93">
        <v>8</v>
      </c>
      <c r="G35" s="95">
        <f>SUM(D28:D35)</f>
        <v>8685000</v>
      </c>
    </row>
    <row r="36" spans="1:7" ht="14.5" customHeight="1">
      <c r="A36" s="96" t="s">
        <v>1269</v>
      </c>
      <c r="B36" s="96" t="s">
        <v>1192</v>
      </c>
      <c r="C36" s="107" t="s">
        <v>1313</v>
      </c>
      <c r="D36" s="98">
        <v>3500000</v>
      </c>
      <c r="E36" s="98" t="s">
        <v>1314</v>
      </c>
      <c r="F36" s="99"/>
      <c r="G36" s="100"/>
    </row>
    <row r="37" spans="1:7" ht="14.5" customHeight="1">
      <c r="A37" s="96" t="s">
        <v>1269</v>
      </c>
      <c r="B37" s="96" t="s">
        <v>1192</v>
      </c>
      <c r="C37" s="107" t="s">
        <v>1315</v>
      </c>
      <c r="D37" s="98">
        <v>2000000</v>
      </c>
      <c r="E37" s="98" t="s">
        <v>1316</v>
      </c>
      <c r="F37" s="99"/>
      <c r="G37" s="100"/>
    </row>
    <row r="38" spans="1:7" ht="14.5" customHeight="1">
      <c r="A38" s="96" t="s">
        <v>1269</v>
      </c>
      <c r="B38" s="96" t="s">
        <v>1192</v>
      </c>
      <c r="C38" s="108" t="s">
        <v>1317</v>
      </c>
      <c r="D38" s="98">
        <v>500000</v>
      </c>
      <c r="E38" s="98" t="s">
        <v>1314</v>
      </c>
      <c r="F38" s="99"/>
      <c r="G38" s="100"/>
    </row>
    <row r="39" spans="1:7" ht="14.5" customHeight="1">
      <c r="A39" s="96" t="s">
        <v>1269</v>
      </c>
      <c r="B39" s="96" t="s">
        <v>1192</v>
      </c>
      <c r="C39" s="107" t="s">
        <v>1318</v>
      </c>
      <c r="D39" s="98">
        <v>3500000</v>
      </c>
      <c r="E39" s="98" t="s">
        <v>1319</v>
      </c>
      <c r="F39" s="99">
        <v>4</v>
      </c>
      <c r="G39" s="101">
        <f>SUM(D36:D39)</f>
        <v>9500000</v>
      </c>
    </row>
    <row r="40" spans="1:7" ht="14.5" customHeight="1">
      <c r="A40" s="90" t="s">
        <v>1269</v>
      </c>
      <c r="B40" s="90" t="s">
        <v>1194</v>
      </c>
      <c r="C40" s="91" t="s">
        <v>1320</v>
      </c>
      <c r="D40" s="92">
        <v>1600000</v>
      </c>
      <c r="E40" s="92" t="s">
        <v>1321</v>
      </c>
    </row>
    <row r="41" spans="1:7" ht="14.5" customHeight="1">
      <c r="A41" s="90" t="s">
        <v>1269</v>
      </c>
      <c r="B41" s="90" t="s">
        <v>1194</v>
      </c>
      <c r="C41" s="91" t="s">
        <v>1322</v>
      </c>
      <c r="D41" s="92">
        <v>2000000</v>
      </c>
      <c r="E41" s="92" t="s">
        <v>1321</v>
      </c>
    </row>
    <row r="42" spans="1:7" ht="14.5" customHeight="1">
      <c r="A42" s="90" t="s">
        <v>1269</v>
      </c>
      <c r="B42" s="90" t="s">
        <v>1194</v>
      </c>
      <c r="C42" s="91" t="s">
        <v>1323</v>
      </c>
      <c r="D42" s="92">
        <v>954000</v>
      </c>
      <c r="E42" s="92" t="s">
        <v>1324</v>
      </c>
    </row>
    <row r="43" spans="1:7" ht="14.5" customHeight="1">
      <c r="A43" s="90" t="s">
        <v>1269</v>
      </c>
      <c r="B43" s="90" t="s">
        <v>1194</v>
      </c>
      <c r="C43" s="91" t="s">
        <v>1325</v>
      </c>
      <c r="D43" s="92">
        <v>100000</v>
      </c>
      <c r="E43" s="92" t="s">
        <v>1321</v>
      </c>
    </row>
    <row r="44" spans="1:7" ht="14.5" customHeight="1">
      <c r="A44" s="90" t="s">
        <v>1269</v>
      </c>
      <c r="B44" s="90" t="s">
        <v>1194</v>
      </c>
      <c r="C44" s="91" t="s">
        <v>1326</v>
      </c>
      <c r="D44" s="92">
        <v>745000</v>
      </c>
      <c r="E44" s="92" t="s">
        <v>1327</v>
      </c>
    </row>
    <row r="45" spans="1:7" ht="14.5" customHeight="1">
      <c r="A45" s="90" t="s">
        <v>1269</v>
      </c>
      <c r="B45" s="90" t="s">
        <v>1194</v>
      </c>
      <c r="C45" s="91" t="s">
        <v>1328</v>
      </c>
      <c r="D45" s="92">
        <v>1046000</v>
      </c>
      <c r="E45" s="92" t="s">
        <v>1324</v>
      </c>
      <c r="F45" s="93">
        <v>6</v>
      </c>
      <c r="G45" s="95">
        <f>SUM(D40:D45)</f>
        <v>6445000</v>
      </c>
    </row>
    <row r="46" spans="1:7" ht="14.5" customHeight="1">
      <c r="A46" s="96" t="s">
        <v>1269</v>
      </c>
      <c r="B46" s="96" t="s">
        <v>1195</v>
      </c>
      <c r="C46" s="97" t="s">
        <v>1329</v>
      </c>
      <c r="D46" s="98">
        <v>600000</v>
      </c>
      <c r="E46" s="98" t="s">
        <v>1330</v>
      </c>
      <c r="F46" s="99">
        <v>1</v>
      </c>
      <c r="G46" s="101">
        <f>D46</f>
        <v>600000</v>
      </c>
    </row>
    <row r="47" spans="1:7" ht="14.5" customHeight="1">
      <c r="A47" s="90" t="s">
        <v>1269</v>
      </c>
      <c r="B47" s="90" t="s">
        <v>1197</v>
      </c>
      <c r="C47" s="91" t="s">
        <v>1331</v>
      </c>
      <c r="D47" s="92">
        <v>1000000</v>
      </c>
      <c r="E47" s="92" t="s">
        <v>1332</v>
      </c>
    </row>
    <row r="48" spans="1:7" ht="14.5" customHeight="1">
      <c r="A48" s="90" t="s">
        <v>1269</v>
      </c>
      <c r="B48" s="90" t="s">
        <v>1197</v>
      </c>
      <c r="C48" s="91" t="s">
        <v>1333</v>
      </c>
      <c r="D48" s="92">
        <v>1500000</v>
      </c>
      <c r="E48" s="92" t="s">
        <v>1334</v>
      </c>
    </row>
    <row r="49" spans="1:7" ht="14.5" customHeight="1">
      <c r="A49" s="90" t="s">
        <v>1269</v>
      </c>
      <c r="B49" s="90" t="s">
        <v>1197</v>
      </c>
      <c r="C49" s="91" t="s">
        <v>1335</v>
      </c>
      <c r="D49" s="92">
        <v>500000</v>
      </c>
      <c r="E49" s="92" t="s">
        <v>1332</v>
      </c>
      <c r="F49" s="93">
        <v>3</v>
      </c>
      <c r="G49" s="95">
        <f>SUM(D47:D49)</f>
        <v>3000000</v>
      </c>
    </row>
    <row r="50" spans="1:7" ht="14.5" customHeight="1">
      <c r="A50" s="96" t="s">
        <v>1269</v>
      </c>
      <c r="B50" s="96" t="s">
        <v>1198</v>
      </c>
      <c r="C50" s="97" t="s">
        <v>1336</v>
      </c>
      <c r="D50" s="98">
        <v>13500000</v>
      </c>
      <c r="E50" s="98" t="s">
        <v>1337</v>
      </c>
      <c r="F50" s="99">
        <v>1</v>
      </c>
      <c r="G50" s="101">
        <f>D50</f>
        <v>13500000</v>
      </c>
    </row>
    <row r="51" spans="1:7" ht="14.5" customHeight="1">
      <c r="A51" s="90" t="s">
        <v>1269</v>
      </c>
      <c r="B51" s="90" t="s">
        <v>1199</v>
      </c>
      <c r="C51" s="91" t="s">
        <v>1338</v>
      </c>
      <c r="D51" s="92">
        <v>11000000</v>
      </c>
      <c r="E51" s="92" t="s">
        <v>1005</v>
      </c>
    </row>
    <row r="52" spans="1:7" ht="14.5" customHeight="1">
      <c r="A52" s="90" t="s">
        <v>1269</v>
      </c>
      <c r="B52" s="90" t="s">
        <v>1199</v>
      </c>
      <c r="C52" s="91" t="s">
        <v>1339</v>
      </c>
      <c r="D52" s="92">
        <v>1000000</v>
      </c>
      <c r="E52" s="92" t="s">
        <v>1005</v>
      </c>
      <c r="F52" s="93">
        <v>2</v>
      </c>
      <c r="G52" s="95">
        <f>SUM(D51:D52)</f>
        <v>12000000</v>
      </c>
    </row>
    <row r="53" spans="1:7" ht="14.5" customHeight="1">
      <c r="A53" s="96" t="s">
        <v>1269</v>
      </c>
      <c r="B53" s="96" t="s">
        <v>1200</v>
      </c>
      <c r="C53" s="97" t="s">
        <v>1340</v>
      </c>
      <c r="D53" s="98">
        <v>5000000</v>
      </c>
      <c r="E53" s="98" t="s">
        <v>1341</v>
      </c>
      <c r="F53" s="99">
        <v>1</v>
      </c>
      <c r="G53" s="101">
        <f>D53</f>
        <v>5000000</v>
      </c>
    </row>
    <row r="54" spans="1:7" ht="14.5" customHeight="1">
      <c r="A54" s="90" t="s">
        <v>1269</v>
      </c>
      <c r="B54" s="90" t="s">
        <v>1201</v>
      </c>
      <c r="C54" s="91" t="s">
        <v>1342</v>
      </c>
      <c r="D54" s="92">
        <v>1500000</v>
      </c>
      <c r="E54" s="92" t="s">
        <v>1343</v>
      </c>
    </row>
    <row r="55" spans="1:7" ht="14.5" customHeight="1">
      <c r="A55" s="90" t="s">
        <v>1269</v>
      </c>
      <c r="B55" s="90" t="s">
        <v>1201</v>
      </c>
      <c r="C55" s="91" t="s">
        <v>1344</v>
      </c>
      <c r="D55" s="92">
        <v>3500000</v>
      </c>
      <c r="E55" s="92" t="s">
        <v>920</v>
      </c>
    </row>
    <row r="56" spans="1:7" ht="14.5" customHeight="1">
      <c r="A56" s="90" t="s">
        <v>1269</v>
      </c>
      <c r="B56" s="90" t="s">
        <v>1201</v>
      </c>
      <c r="C56" s="91" t="s">
        <v>1345</v>
      </c>
      <c r="D56" s="92">
        <v>4000000</v>
      </c>
      <c r="E56" s="92" t="s">
        <v>1343</v>
      </c>
    </row>
    <row r="57" spans="1:7" ht="14.5" customHeight="1">
      <c r="A57" s="90" t="s">
        <v>1269</v>
      </c>
      <c r="B57" s="90" t="s">
        <v>1201</v>
      </c>
      <c r="C57" s="91" t="s">
        <v>1346</v>
      </c>
      <c r="D57" s="92">
        <v>3300000</v>
      </c>
      <c r="E57" s="92" t="s">
        <v>920</v>
      </c>
      <c r="F57" s="93">
        <v>4</v>
      </c>
      <c r="G57" s="95">
        <f>SUM(D54:D57)</f>
        <v>12300000</v>
      </c>
    </row>
    <row r="58" spans="1:7" ht="14.5" customHeight="1">
      <c r="A58" s="96" t="s">
        <v>1269</v>
      </c>
      <c r="B58" s="96" t="s">
        <v>1204</v>
      </c>
      <c r="C58" s="108" t="s">
        <v>1347</v>
      </c>
      <c r="D58" s="104">
        <v>3288000</v>
      </c>
      <c r="E58" s="98" t="s">
        <v>1348</v>
      </c>
      <c r="F58" s="99"/>
      <c r="G58" s="100"/>
    </row>
    <row r="59" spans="1:7" ht="14.5" customHeight="1">
      <c r="A59" s="96" t="s">
        <v>1269</v>
      </c>
      <c r="B59" s="96" t="s">
        <v>1204</v>
      </c>
      <c r="C59" s="107" t="s">
        <v>1349</v>
      </c>
      <c r="D59" s="104">
        <v>6000000</v>
      </c>
      <c r="E59" s="98" t="s">
        <v>1348</v>
      </c>
      <c r="F59" s="99"/>
      <c r="G59" s="100"/>
    </row>
    <row r="60" spans="1:7" ht="14.5" customHeight="1">
      <c r="A60" s="96" t="s">
        <v>1269</v>
      </c>
      <c r="B60" s="96" t="s">
        <v>1204</v>
      </c>
      <c r="C60" s="107" t="s">
        <v>1350</v>
      </c>
      <c r="D60" s="104">
        <v>4080000</v>
      </c>
      <c r="E60" s="98" t="s">
        <v>1351</v>
      </c>
      <c r="F60" s="99"/>
      <c r="G60" s="100"/>
    </row>
    <row r="61" spans="1:7" ht="14.5" customHeight="1">
      <c r="A61" s="96" t="s">
        <v>1269</v>
      </c>
      <c r="B61" s="96" t="s">
        <v>1204</v>
      </c>
      <c r="C61" s="107" t="s">
        <v>1352</v>
      </c>
      <c r="D61" s="104">
        <v>1120000</v>
      </c>
      <c r="E61" s="98" t="s">
        <v>1351</v>
      </c>
      <c r="F61" s="99"/>
      <c r="G61" s="100"/>
    </row>
    <row r="62" spans="1:7" ht="14.5" customHeight="1">
      <c r="A62" s="96" t="s">
        <v>1269</v>
      </c>
      <c r="B62" s="96" t="s">
        <v>1204</v>
      </c>
      <c r="C62" s="107" t="s">
        <v>1353</v>
      </c>
      <c r="D62" s="104">
        <v>2000000</v>
      </c>
      <c r="E62" s="98" t="s">
        <v>1354</v>
      </c>
      <c r="F62" s="99"/>
      <c r="G62" s="100"/>
    </row>
    <row r="63" spans="1:7" ht="14.5" customHeight="1">
      <c r="A63" s="96" t="s">
        <v>1269</v>
      </c>
      <c r="B63" s="96" t="s">
        <v>1204</v>
      </c>
      <c r="C63" s="107" t="s">
        <v>1355</v>
      </c>
      <c r="D63" s="104">
        <v>3000000</v>
      </c>
      <c r="E63" s="98" t="s">
        <v>1351</v>
      </c>
      <c r="F63" s="99"/>
      <c r="G63" s="100"/>
    </row>
    <row r="64" spans="1:7" ht="14.5" customHeight="1">
      <c r="A64" s="96" t="s">
        <v>1269</v>
      </c>
      <c r="B64" s="96" t="s">
        <v>1204</v>
      </c>
      <c r="C64" s="107" t="s">
        <v>1356</v>
      </c>
      <c r="D64" s="104">
        <v>3300000</v>
      </c>
      <c r="E64" s="98" t="s">
        <v>1351</v>
      </c>
      <c r="F64" s="99"/>
      <c r="G64" s="100"/>
    </row>
    <row r="65" spans="1:9" ht="14.5" customHeight="1">
      <c r="A65" s="96" t="s">
        <v>1269</v>
      </c>
      <c r="B65" s="96" t="s">
        <v>1204</v>
      </c>
      <c r="C65" s="107" t="s">
        <v>1357</v>
      </c>
      <c r="D65" s="104">
        <v>2800000</v>
      </c>
      <c r="E65" s="98" t="s">
        <v>1348</v>
      </c>
      <c r="F65" s="99"/>
      <c r="G65" s="100"/>
    </row>
    <row r="66" spans="1:9" ht="14.5" customHeight="1">
      <c r="A66" s="96" t="s">
        <v>1269</v>
      </c>
      <c r="B66" s="96" t="s">
        <v>1204</v>
      </c>
      <c r="C66" s="107" t="s">
        <v>1358</v>
      </c>
      <c r="D66" s="104">
        <v>1210000</v>
      </c>
      <c r="E66" s="98" t="s">
        <v>1354</v>
      </c>
      <c r="F66" s="99"/>
      <c r="G66" s="100"/>
    </row>
    <row r="67" spans="1:9" ht="14.5" customHeight="1">
      <c r="A67" s="96" t="s">
        <v>1269</v>
      </c>
      <c r="B67" s="96" t="s">
        <v>1204</v>
      </c>
      <c r="C67" s="107" t="s">
        <v>1359</v>
      </c>
      <c r="D67" s="104">
        <v>1600000</v>
      </c>
      <c r="E67" s="98" t="s">
        <v>1351</v>
      </c>
      <c r="F67" s="99"/>
      <c r="G67" s="100"/>
    </row>
    <row r="68" spans="1:9" ht="14.5" customHeight="1">
      <c r="A68" s="96" t="s">
        <v>1269</v>
      </c>
      <c r="B68" s="96" t="s">
        <v>1204</v>
      </c>
      <c r="C68" s="107" t="s">
        <v>1360</v>
      </c>
      <c r="D68" s="104">
        <v>715000</v>
      </c>
      <c r="E68" s="98" t="s">
        <v>1351</v>
      </c>
      <c r="F68" s="99"/>
      <c r="G68" s="100"/>
    </row>
    <row r="69" spans="1:9" ht="14.5" customHeight="1">
      <c r="A69" s="96" t="s">
        <v>1269</v>
      </c>
      <c r="B69" s="96" t="s">
        <v>1204</v>
      </c>
      <c r="C69" s="107" t="s">
        <v>1361</v>
      </c>
      <c r="D69" s="104">
        <v>363000</v>
      </c>
      <c r="E69" s="98" t="s">
        <v>1348</v>
      </c>
      <c r="F69" s="99"/>
      <c r="G69" s="100"/>
    </row>
    <row r="70" spans="1:9" ht="14.5" customHeight="1">
      <c r="A70" s="96" t="s">
        <v>1269</v>
      </c>
      <c r="B70" s="96" t="s">
        <v>1204</v>
      </c>
      <c r="C70" s="107" t="s">
        <v>1362</v>
      </c>
      <c r="D70" s="104">
        <v>1789000</v>
      </c>
      <c r="E70" s="98" t="s">
        <v>1348</v>
      </c>
      <c r="F70" s="99"/>
      <c r="G70" s="100"/>
      <c r="H70" s="95"/>
    </row>
    <row r="71" spans="1:9" ht="14.5" customHeight="1">
      <c r="A71" s="96" t="s">
        <v>1269</v>
      </c>
      <c r="B71" s="96" t="s">
        <v>1204</v>
      </c>
      <c r="C71" s="107" t="s">
        <v>1363</v>
      </c>
      <c r="D71" s="104">
        <v>3000000</v>
      </c>
      <c r="E71" s="98" t="s">
        <v>1351</v>
      </c>
      <c r="F71" s="109">
        <v>14</v>
      </c>
      <c r="G71" s="101">
        <f>SUM(D58:D71)</f>
        <v>34265000</v>
      </c>
      <c r="H71" s="70">
        <f>(D60+D61+D63+D64+D67+D68+D71)/2+D62+D66</f>
        <v>11617500</v>
      </c>
      <c r="I71" s="70">
        <f>(D60+D61+D63+D64+D67+D68+D71)/2+D58+D59+D65+D69+D70</f>
        <v>22647500</v>
      </c>
    </row>
    <row r="72" spans="1:9" ht="14.5" customHeight="1">
      <c r="A72" s="90" t="s">
        <v>1269</v>
      </c>
      <c r="B72" s="90" t="s">
        <v>1203</v>
      </c>
      <c r="C72" s="105" t="s">
        <v>1364</v>
      </c>
      <c r="D72" s="92">
        <v>500000</v>
      </c>
      <c r="E72" s="92" t="s">
        <v>1365</v>
      </c>
    </row>
    <row r="73" spans="1:9" ht="14.5" customHeight="1">
      <c r="A73" s="90" t="s">
        <v>1269</v>
      </c>
      <c r="B73" s="90" t="s">
        <v>1203</v>
      </c>
      <c r="C73" s="105" t="s">
        <v>1366</v>
      </c>
      <c r="D73" s="106">
        <v>2900000</v>
      </c>
      <c r="E73" s="92" t="s">
        <v>1365</v>
      </c>
    </row>
    <row r="74" spans="1:9" ht="14.5" customHeight="1">
      <c r="A74" s="90" t="s">
        <v>1269</v>
      </c>
      <c r="B74" s="90" t="s">
        <v>1203</v>
      </c>
      <c r="C74" s="105" t="s">
        <v>1367</v>
      </c>
      <c r="D74" s="106">
        <v>2868000</v>
      </c>
      <c r="E74" s="92" t="s">
        <v>1365</v>
      </c>
    </row>
    <row r="75" spans="1:9" ht="14.5" customHeight="1">
      <c r="A75" s="90" t="s">
        <v>1269</v>
      </c>
      <c r="B75" s="90" t="s">
        <v>1203</v>
      </c>
      <c r="C75" s="105" t="s">
        <v>1368</v>
      </c>
      <c r="D75" s="106">
        <v>1500000</v>
      </c>
      <c r="E75" s="92" t="s">
        <v>1365</v>
      </c>
    </row>
    <row r="76" spans="1:9" ht="14.5" customHeight="1">
      <c r="A76" s="90" t="s">
        <v>1269</v>
      </c>
      <c r="B76" s="90" t="s">
        <v>1203</v>
      </c>
      <c r="C76" s="105" t="s">
        <v>1369</v>
      </c>
      <c r="D76" s="106">
        <v>1566000</v>
      </c>
      <c r="E76" s="92" t="s">
        <v>1365</v>
      </c>
      <c r="F76" s="93">
        <v>5</v>
      </c>
      <c r="G76" s="95">
        <f>SUM(D72:D76)</f>
        <v>9334000</v>
      </c>
    </row>
    <row r="77" spans="1:9" ht="14.5" customHeight="1">
      <c r="A77" s="96" t="s">
        <v>1269</v>
      </c>
      <c r="B77" s="96" t="s">
        <v>1202</v>
      </c>
      <c r="C77" s="97" t="s">
        <v>1370</v>
      </c>
      <c r="D77" s="98">
        <v>1956000</v>
      </c>
      <c r="E77" s="98" t="s">
        <v>1371</v>
      </c>
      <c r="F77" s="99"/>
      <c r="G77" s="100"/>
    </row>
    <row r="78" spans="1:9" ht="14.5" customHeight="1">
      <c r="A78" s="96" t="s">
        <v>1269</v>
      </c>
      <c r="B78" s="96" t="s">
        <v>1202</v>
      </c>
      <c r="C78" s="97" t="s">
        <v>1372</v>
      </c>
      <c r="D78" s="98">
        <v>3000000</v>
      </c>
      <c r="E78" s="98" t="s">
        <v>1371</v>
      </c>
      <c r="F78" s="99"/>
      <c r="G78" s="100"/>
    </row>
    <row r="79" spans="1:9" ht="14.5" customHeight="1">
      <c r="A79" s="96" t="s">
        <v>1269</v>
      </c>
      <c r="B79" s="96" t="s">
        <v>1202</v>
      </c>
      <c r="C79" s="97" t="s">
        <v>1373</v>
      </c>
      <c r="D79" s="98">
        <v>2000000</v>
      </c>
      <c r="E79" s="98" t="s">
        <v>1371</v>
      </c>
      <c r="F79" s="99"/>
      <c r="G79" s="100"/>
    </row>
    <row r="80" spans="1:9" ht="14.5" customHeight="1">
      <c r="A80" s="96" t="s">
        <v>1269</v>
      </c>
      <c r="B80" s="96" t="s">
        <v>1202</v>
      </c>
      <c r="C80" s="97" t="s">
        <v>1374</v>
      </c>
      <c r="D80" s="98">
        <v>500000</v>
      </c>
      <c r="E80" s="98" t="s">
        <v>1371</v>
      </c>
      <c r="F80" s="99"/>
      <c r="G80" s="100"/>
    </row>
    <row r="81" spans="1:7" ht="14.5" customHeight="1">
      <c r="A81" s="96" t="s">
        <v>1269</v>
      </c>
      <c r="B81" s="96" t="s">
        <v>1202</v>
      </c>
      <c r="C81" s="97" t="s">
        <v>1375</v>
      </c>
      <c r="D81" s="98">
        <v>807000</v>
      </c>
      <c r="E81" s="98" t="s">
        <v>1371</v>
      </c>
      <c r="F81" s="99"/>
      <c r="G81" s="100"/>
    </row>
    <row r="82" spans="1:7" ht="14.5" customHeight="1">
      <c r="A82" s="96" t="s">
        <v>1269</v>
      </c>
      <c r="B82" s="96" t="s">
        <v>1202</v>
      </c>
      <c r="C82" s="97" t="s">
        <v>1376</v>
      </c>
      <c r="D82" s="98">
        <v>1971000</v>
      </c>
      <c r="E82" s="98" t="s">
        <v>1371</v>
      </c>
      <c r="F82" s="99">
        <v>6</v>
      </c>
      <c r="G82" s="101">
        <f>SUM(D77:D82)</f>
        <v>10234000</v>
      </c>
    </row>
    <row r="83" spans="1:7" ht="14.5" customHeight="1">
      <c r="A83" s="90" t="s">
        <v>1269</v>
      </c>
      <c r="B83" s="90" t="s">
        <v>1205</v>
      </c>
      <c r="C83" s="105" t="s">
        <v>1377</v>
      </c>
      <c r="D83" s="106">
        <v>1000000</v>
      </c>
      <c r="E83" s="92" t="s">
        <v>505</v>
      </c>
    </row>
    <row r="84" spans="1:7" ht="14.5" customHeight="1">
      <c r="A84" s="90" t="s">
        <v>1269</v>
      </c>
      <c r="B84" s="90" t="s">
        <v>1205</v>
      </c>
      <c r="C84" s="105" t="s">
        <v>1378</v>
      </c>
      <c r="D84" s="106">
        <v>775000</v>
      </c>
      <c r="E84" s="92" t="s">
        <v>505</v>
      </c>
    </row>
    <row r="85" spans="1:7" ht="14.5" customHeight="1">
      <c r="A85" s="90" t="s">
        <v>1269</v>
      </c>
      <c r="B85" s="94" t="s">
        <v>1205</v>
      </c>
      <c r="C85" s="105" t="s">
        <v>1379</v>
      </c>
      <c r="D85" s="106">
        <v>1000000</v>
      </c>
      <c r="E85" s="110" t="s">
        <v>1380</v>
      </c>
    </row>
    <row r="86" spans="1:7" ht="14.5" customHeight="1">
      <c r="A86" s="90" t="s">
        <v>1269</v>
      </c>
      <c r="B86" s="94" t="s">
        <v>1205</v>
      </c>
      <c r="C86" s="105" t="s">
        <v>1381</v>
      </c>
      <c r="D86" s="106">
        <v>2000000</v>
      </c>
      <c r="E86" s="110" t="s">
        <v>1380</v>
      </c>
    </row>
    <row r="87" spans="1:7" ht="14.5" customHeight="1">
      <c r="A87" s="90" t="s">
        <v>1269</v>
      </c>
      <c r="B87" s="94" t="s">
        <v>1205</v>
      </c>
      <c r="C87" s="105" t="s">
        <v>1382</v>
      </c>
      <c r="D87" s="106">
        <v>1000000</v>
      </c>
      <c r="E87" s="110" t="s">
        <v>1380</v>
      </c>
      <c r="F87" s="93">
        <v>5</v>
      </c>
      <c r="G87" s="95">
        <f>SUM(D83:D87)</f>
        <v>5775000</v>
      </c>
    </row>
    <row r="88" spans="1:7" ht="14.5" customHeight="1">
      <c r="A88" s="96" t="s">
        <v>1269</v>
      </c>
      <c r="B88" s="100" t="s">
        <v>1206</v>
      </c>
      <c r="C88" s="107" t="s">
        <v>1383</v>
      </c>
      <c r="D88" s="98">
        <v>1500000</v>
      </c>
      <c r="E88" s="111" t="s">
        <v>1384</v>
      </c>
      <c r="F88" s="99"/>
      <c r="G88" s="100"/>
    </row>
    <row r="89" spans="1:7" ht="14.5" customHeight="1">
      <c r="A89" s="96" t="s">
        <v>1269</v>
      </c>
      <c r="B89" s="100" t="s">
        <v>1206</v>
      </c>
      <c r="C89" s="107" t="s">
        <v>1385</v>
      </c>
      <c r="D89" s="98">
        <v>2000000</v>
      </c>
      <c r="E89" s="111" t="s">
        <v>1384</v>
      </c>
      <c r="F89" s="99"/>
      <c r="G89" s="100"/>
    </row>
    <row r="90" spans="1:7" ht="14.5" customHeight="1">
      <c r="A90" s="96" t="s">
        <v>1269</v>
      </c>
      <c r="B90" s="100" t="s">
        <v>1206</v>
      </c>
      <c r="C90" s="107" t="s">
        <v>1386</v>
      </c>
      <c r="D90" s="98">
        <v>1050000</v>
      </c>
      <c r="E90" s="111" t="s">
        <v>1384</v>
      </c>
      <c r="F90" s="99"/>
      <c r="G90" s="100"/>
    </row>
    <row r="91" spans="1:7" ht="14.5" customHeight="1">
      <c r="A91" s="96" t="s">
        <v>1269</v>
      </c>
      <c r="B91" s="100" t="s">
        <v>1206</v>
      </c>
      <c r="C91" s="107" t="s">
        <v>1387</v>
      </c>
      <c r="D91" s="98">
        <v>2100000</v>
      </c>
      <c r="E91" s="111" t="s">
        <v>1384</v>
      </c>
      <c r="F91" s="99"/>
      <c r="G91" s="100"/>
    </row>
    <row r="92" spans="1:7" ht="14.5" customHeight="1">
      <c r="A92" s="96" t="s">
        <v>1269</v>
      </c>
      <c r="B92" s="100" t="s">
        <v>1206</v>
      </c>
      <c r="C92" s="107" t="s">
        <v>1388</v>
      </c>
      <c r="D92" s="98">
        <v>1500000</v>
      </c>
      <c r="E92" s="111" t="s">
        <v>1384</v>
      </c>
      <c r="F92" s="99"/>
      <c r="G92" s="100"/>
    </row>
    <row r="93" spans="1:7" ht="14.5" customHeight="1">
      <c r="A93" s="96" t="s">
        <v>1269</v>
      </c>
      <c r="B93" s="100" t="s">
        <v>1206</v>
      </c>
      <c r="C93" s="107" t="s">
        <v>1389</v>
      </c>
      <c r="D93" s="98">
        <v>1050000</v>
      </c>
      <c r="E93" s="111" t="s">
        <v>1384</v>
      </c>
      <c r="F93" s="99"/>
      <c r="G93" s="100"/>
    </row>
    <row r="94" spans="1:7" ht="14.5" customHeight="1">
      <c r="A94" s="96" t="s">
        <v>1269</v>
      </c>
      <c r="B94" s="100" t="s">
        <v>1206</v>
      </c>
      <c r="C94" s="107" t="s">
        <v>1390</v>
      </c>
      <c r="D94" s="98">
        <v>1500000</v>
      </c>
      <c r="E94" s="111" t="s">
        <v>1384</v>
      </c>
      <c r="F94" s="99">
        <v>7</v>
      </c>
      <c r="G94" s="101">
        <f>SUM(D88:D94)</f>
        <v>10700000</v>
      </c>
    </row>
    <row r="95" spans="1:7" ht="14.5" customHeight="1">
      <c r="A95" s="90" t="s">
        <v>1269</v>
      </c>
      <c r="B95" s="94" t="s">
        <v>1208</v>
      </c>
      <c r="C95" s="105" t="s">
        <v>1391</v>
      </c>
      <c r="D95" s="92">
        <v>7800000</v>
      </c>
      <c r="E95" s="110" t="s">
        <v>1392</v>
      </c>
    </row>
    <row r="96" spans="1:7" ht="14.5" customHeight="1">
      <c r="A96" s="90" t="s">
        <v>1269</v>
      </c>
      <c r="B96" s="94" t="s">
        <v>1208</v>
      </c>
      <c r="C96" s="105" t="s">
        <v>1393</v>
      </c>
      <c r="D96" s="92">
        <v>8000000</v>
      </c>
      <c r="E96" s="110" t="s">
        <v>1394</v>
      </c>
    </row>
    <row r="97" spans="1:7" ht="14.5" customHeight="1">
      <c r="A97" s="90" t="s">
        <v>1269</v>
      </c>
      <c r="B97" s="94" t="s">
        <v>1208</v>
      </c>
      <c r="C97" s="105" t="s">
        <v>1395</v>
      </c>
      <c r="D97" s="92">
        <v>4500000</v>
      </c>
      <c r="E97" s="110" t="s">
        <v>1396</v>
      </c>
    </row>
    <row r="98" spans="1:7" ht="14.5" customHeight="1">
      <c r="A98" s="90" t="s">
        <v>1269</v>
      </c>
      <c r="B98" s="94" t="s">
        <v>1208</v>
      </c>
      <c r="C98" s="105" t="s">
        <v>1397</v>
      </c>
      <c r="D98" s="106">
        <v>1178000</v>
      </c>
      <c r="E98" s="110" t="s">
        <v>1396</v>
      </c>
    </row>
    <row r="99" spans="1:7" ht="14.5" customHeight="1">
      <c r="A99" s="90" t="s">
        <v>1269</v>
      </c>
      <c r="B99" s="94" t="s">
        <v>1208</v>
      </c>
      <c r="C99" s="105" t="s">
        <v>1398</v>
      </c>
      <c r="D99" s="92">
        <v>2500000</v>
      </c>
      <c r="E99" s="110" t="s">
        <v>1394</v>
      </c>
      <c r="F99" s="93">
        <v>5</v>
      </c>
      <c r="G99" s="95">
        <f>SUM(D95:D99)</f>
        <v>23978000</v>
      </c>
    </row>
    <row r="100" spans="1:7" ht="14.5" customHeight="1">
      <c r="A100" s="96" t="s">
        <v>1269</v>
      </c>
      <c r="B100" s="100" t="s">
        <v>1210</v>
      </c>
      <c r="C100" s="108" t="s">
        <v>1399</v>
      </c>
      <c r="D100" s="104">
        <v>1421000</v>
      </c>
      <c r="E100" s="111" t="s">
        <v>1400</v>
      </c>
      <c r="F100" s="99"/>
      <c r="G100" s="100"/>
    </row>
    <row r="101" spans="1:7" ht="14.5" customHeight="1">
      <c r="A101" s="96" t="s">
        <v>1269</v>
      </c>
      <c r="B101" s="100" t="s">
        <v>1210</v>
      </c>
      <c r="C101" s="107" t="s">
        <v>1401</v>
      </c>
      <c r="D101" s="98">
        <v>1300000</v>
      </c>
      <c r="E101" s="111" t="s">
        <v>1400</v>
      </c>
      <c r="F101" s="99"/>
      <c r="G101" s="100"/>
    </row>
    <row r="102" spans="1:7" ht="14.5" customHeight="1">
      <c r="A102" s="96" t="s">
        <v>1269</v>
      </c>
      <c r="B102" s="100" t="s">
        <v>1210</v>
      </c>
      <c r="C102" s="107" t="s">
        <v>1402</v>
      </c>
      <c r="D102" s="98">
        <v>100000</v>
      </c>
      <c r="E102" s="111" t="s">
        <v>1400</v>
      </c>
      <c r="F102" s="99"/>
      <c r="G102" s="100"/>
    </row>
    <row r="103" spans="1:7" ht="14.5" customHeight="1">
      <c r="A103" s="96" t="s">
        <v>1269</v>
      </c>
      <c r="B103" s="100" t="s">
        <v>1210</v>
      </c>
      <c r="C103" s="107" t="s">
        <v>1403</v>
      </c>
      <c r="D103" s="98">
        <v>600000</v>
      </c>
      <c r="E103" s="111" t="s">
        <v>1400</v>
      </c>
      <c r="F103" s="99"/>
      <c r="G103" s="100"/>
    </row>
    <row r="104" spans="1:7" ht="14.5" customHeight="1">
      <c r="A104" s="96" t="s">
        <v>1269</v>
      </c>
      <c r="B104" s="100" t="s">
        <v>1210</v>
      </c>
      <c r="C104" s="107" t="s">
        <v>1404</v>
      </c>
      <c r="D104" s="98">
        <v>225000</v>
      </c>
      <c r="E104" s="111" t="s">
        <v>1400</v>
      </c>
      <c r="F104" s="99">
        <v>5</v>
      </c>
      <c r="G104" s="101">
        <f>SUM(D100:D104)</f>
        <v>3646000</v>
      </c>
    </row>
    <row r="105" spans="1:7" ht="14.5" customHeight="1">
      <c r="A105" s="90" t="s">
        <v>1269</v>
      </c>
      <c r="B105" s="94" t="s">
        <v>1214</v>
      </c>
      <c r="C105" s="105" t="s">
        <v>1405</v>
      </c>
      <c r="D105" s="106">
        <v>3817000</v>
      </c>
      <c r="E105" s="110" t="s">
        <v>1406</v>
      </c>
    </row>
    <row r="106" spans="1:7" ht="14.5" customHeight="1">
      <c r="A106" s="90" t="s">
        <v>1269</v>
      </c>
      <c r="B106" s="94" t="s">
        <v>1214</v>
      </c>
      <c r="C106" s="105" t="s">
        <v>1407</v>
      </c>
      <c r="D106" s="92">
        <v>2000000</v>
      </c>
      <c r="E106" s="110" t="s">
        <v>1406</v>
      </c>
    </row>
    <row r="107" spans="1:7" ht="14.5" customHeight="1">
      <c r="A107" s="90" t="s">
        <v>1269</v>
      </c>
      <c r="B107" s="94" t="s">
        <v>1214</v>
      </c>
      <c r="C107" s="105" t="s">
        <v>1408</v>
      </c>
      <c r="D107" s="92">
        <v>4400000</v>
      </c>
      <c r="E107" s="110" t="s">
        <v>1406</v>
      </c>
    </row>
    <row r="108" spans="1:7" ht="14.5" customHeight="1">
      <c r="A108" s="90" t="s">
        <v>1269</v>
      </c>
      <c r="B108" s="94" t="s">
        <v>1214</v>
      </c>
      <c r="C108" s="105" t="s">
        <v>1409</v>
      </c>
      <c r="D108" s="106">
        <v>3983000</v>
      </c>
      <c r="E108" s="110" t="s">
        <v>1406</v>
      </c>
      <c r="F108" s="93">
        <v>4</v>
      </c>
      <c r="G108" s="95">
        <f>SUM(D105:D108)</f>
        <v>14200000</v>
      </c>
    </row>
    <row r="109" spans="1:7" ht="14.5" customHeight="1">
      <c r="A109" s="96" t="s">
        <v>1269</v>
      </c>
      <c r="B109" s="100" t="s">
        <v>1212</v>
      </c>
      <c r="C109" s="107" t="s">
        <v>1410</v>
      </c>
      <c r="D109" s="98">
        <v>420000</v>
      </c>
      <c r="E109" s="111" t="s">
        <v>1411</v>
      </c>
      <c r="F109" s="99"/>
      <c r="G109" s="100"/>
    </row>
    <row r="110" spans="1:7" ht="14.5" customHeight="1">
      <c r="A110" s="96" t="s">
        <v>1269</v>
      </c>
      <c r="B110" s="100" t="s">
        <v>1212</v>
      </c>
      <c r="C110" s="107" t="s">
        <v>1412</v>
      </c>
      <c r="D110" s="98">
        <v>1200000</v>
      </c>
      <c r="E110" s="111" t="s">
        <v>1411</v>
      </c>
      <c r="F110" s="99">
        <v>2</v>
      </c>
      <c r="G110" s="101">
        <f>SUM(D109:D110)</f>
        <v>1620000</v>
      </c>
    </row>
    <row r="111" spans="1:7" ht="14.5" customHeight="1">
      <c r="A111" s="90" t="s">
        <v>1269</v>
      </c>
      <c r="B111" s="94" t="s">
        <v>1213</v>
      </c>
      <c r="C111" s="105" t="s">
        <v>1413</v>
      </c>
      <c r="D111" s="92">
        <v>1000000</v>
      </c>
      <c r="E111" s="110" t="s">
        <v>1414</v>
      </c>
    </row>
    <row r="112" spans="1:7" ht="14.5" customHeight="1">
      <c r="A112" s="90" t="s">
        <v>1269</v>
      </c>
      <c r="B112" s="94" t="s">
        <v>1213</v>
      </c>
      <c r="C112" s="105" t="s">
        <v>1415</v>
      </c>
      <c r="D112" s="106">
        <v>1760000</v>
      </c>
      <c r="E112" s="110" t="s">
        <v>1416</v>
      </c>
      <c r="F112" s="93">
        <v>2</v>
      </c>
      <c r="G112" s="95">
        <f>SUM(D111:D112)</f>
        <v>2760000</v>
      </c>
    </row>
    <row r="113" spans="1:7" ht="14.5" customHeight="1">
      <c r="A113" s="96" t="s">
        <v>1269</v>
      </c>
      <c r="B113" s="100" t="s">
        <v>1215</v>
      </c>
      <c r="C113" s="107" t="s">
        <v>1417</v>
      </c>
      <c r="D113" s="98">
        <v>3500000</v>
      </c>
      <c r="E113" s="112" t="s">
        <v>1418</v>
      </c>
      <c r="F113" s="99">
        <v>1</v>
      </c>
      <c r="G113" s="101">
        <f>D113</f>
        <v>3500000</v>
      </c>
    </row>
    <row r="114" spans="1:7" ht="14.5" customHeight="1">
      <c r="A114" s="90" t="s">
        <v>1269</v>
      </c>
      <c r="B114" s="94" t="s">
        <v>1216</v>
      </c>
      <c r="C114" s="105" t="s">
        <v>1419</v>
      </c>
      <c r="D114" s="92">
        <v>1200000</v>
      </c>
      <c r="E114" s="110" t="s">
        <v>71</v>
      </c>
    </row>
    <row r="115" spans="1:7" ht="14.5" customHeight="1">
      <c r="A115" s="90" t="s">
        <v>1269</v>
      </c>
      <c r="B115" s="94" t="s">
        <v>1216</v>
      </c>
      <c r="C115" s="105" t="s">
        <v>1420</v>
      </c>
      <c r="D115" s="106">
        <v>640000</v>
      </c>
      <c r="E115" s="110" t="s">
        <v>71</v>
      </c>
    </row>
    <row r="116" spans="1:7" ht="14.5" customHeight="1">
      <c r="A116" s="90" t="s">
        <v>1269</v>
      </c>
      <c r="B116" s="94" t="s">
        <v>1216</v>
      </c>
      <c r="C116" s="105" t="s">
        <v>1421</v>
      </c>
      <c r="D116" s="92">
        <v>2000000</v>
      </c>
      <c r="E116" s="110" t="s">
        <v>71</v>
      </c>
    </row>
    <row r="117" spans="1:7" ht="14.5" customHeight="1">
      <c r="A117" s="90" t="s">
        <v>1269</v>
      </c>
      <c r="B117" s="94" t="s">
        <v>1216</v>
      </c>
      <c r="C117" s="113" t="s">
        <v>1422</v>
      </c>
      <c r="D117" s="92">
        <v>750000</v>
      </c>
      <c r="E117" s="110" t="s">
        <v>71</v>
      </c>
      <c r="F117" s="93">
        <v>4</v>
      </c>
      <c r="G117" s="95">
        <f>SUM(D114:D117)</f>
        <v>4590000</v>
      </c>
    </row>
    <row r="118" spans="1:7" ht="14.5" customHeight="1">
      <c r="A118" s="96" t="s">
        <v>1269</v>
      </c>
      <c r="B118" s="100" t="s">
        <v>1218</v>
      </c>
      <c r="C118" s="107" t="s">
        <v>1423</v>
      </c>
      <c r="D118" s="98">
        <v>2000000</v>
      </c>
      <c r="E118" s="111" t="s">
        <v>1424</v>
      </c>
      <c r="F118" s="99"/>
      <c r="G118" s="100"/>
    </row>
    <row r="119" spans="1:7" ht="14.5" customHeight="1">
      <c r="A119" s="96" t="s">
        <v>1269</v>
      </c>
      <c r="B119" s="100" t="s">
        <v>1218</v>
      </c>
      <c r="C119" s="107" t="s">
        <v>562</v>
      </c>
      <c r="D119" s="98">
        <v>500000</v>
      </c>
      <c r="E119" s="111" t="s">
        <v>1424</v>
      </c>
      <c r="F119" s="99"/>
      <c r="G119" s="100"/>
    </row>
    <row r="120" spans="1:7" ht="14.5" customHeight="1">
      <c r="A120" s="96" t="s">
        <v>1269</v>
      </c>
      <c r="B120" s="100" t="s">
        <v>1218</v>
      </c>
      <c r="C120" s="107" t="s">
        <v>1425</v>
      </c>
      <c r="D120" s="104">
        <v>960000</v>
      </c>
      <c r="E120" s="111" t="s">
        <v>1424</v>
      </c>
      <c r="F120" s="99"/>
      <c r="G120" s="100"/>
    </row>
    <row r="121" spans="1:7" ht="14.5" customHeight="1">
      <c r="A121" s="96" t="s">
        <v>1269</v>
      </c>
      <c r="B121" s="100" t="s">
        <v>1218</v>
      </c>
      <c r="C121" s="107" t="s">
        <v>1426</v>
      </c>
      <c r="D121" s="104">
        <v>1000000</v>
      </c>
      <c r="E121" s="111" t="s">
        <v>1424</v>
      </c>
      <c r="F121" s="99"/>
      <c r="G121" s="100"/>
    </row>
    <row r="122" spans="1:7" ht="14.5" customHeight="1">
      <c r="A122" s="96" t="s">
        <v>1269</v>
      </c>
      <c r="B122" s="100" t="s">
        <v>1218</v>
      </c>
      <c r="C122" s="107" t="s">
        <v>1427</v>
      </c>
      <c r="D122" s="104">
        <v>2000000</v>
      </c>
      <c r="E122" s="111" t="s">
        <v>1424</v>
      </c>
      <c r="F122" s="99">
        <v>5</v>
      </c>
      <c r="G122" s="101">
        <f>SUM(D118:D122)</f>
        <v>6460000</v>
      </c>
    </row>
    <row r="123" spans="1:7" ht="14.5" customHeight="1">
      <c r="A123" s="90" t="s">
        <v>1269</v>
      </c>
      <c r="B123" s="90" t="s">
        <v>1219</v>
      </c>
      <c r="C123" s="105" t="s">
        <v>1428</v>
      </c>
      <c r="D123" s="106">
        <v>229000</v>
      </c>
      <c r="E123" s="92" t="s">
        <v>1429</v>
      </c>
    </row>
    <row r="124" spans="1:7" ht="14.5" customHeight="1">
      <c r="A124" s="90" t="s">
        <v>1269</v>
      </c>
      <c r="B124" s="90" t="s">
        <v>1219</v>
      </c>
      <c r="C124" s="105" t="s">
        <v>1430</v>
      </c>
      <c r="D124" s="92">
        <v>500000</v>
      </c>
      <c r="E124" s="92" t="s">
        <v>1431</v>
      </c>
    </row>
    <row r="125" spans="1:7" ht="14.5" customHeight="1">
      <c r="A125" s="90" t="s">
        <v>1269</v>
      </c>
      <c r="B125" s="94" t="s">
        <v>1219</v>
      </c>
      <c r="C125" s="105" t="s">
        <v>1432</v>
      </c>
      <c r="D125" s="92">
        <v>240000</v>
      </c>
      <c r="E125" s="92" t="s">
        <v>1431</v>
      </c>
    </row>
    <row r="126" spans="1:7" ht="14.5" customHeight="1">
      <c r="A126" s="90" t="s">
        <v>1269</v>
      </c>
      <c r="B126" s="94" t="s">
        <v>1219</v>
      </c>
      <c r="C126" s="105" t="s">
        <v>1433</v>
      </c>
      <c r="D126" s="92">
        <v>400000</v>
      </c>
      <c r="E126" s="92" t="s">
        <v>1434</v>
      </c>
    </row>
    <row r="127" spans="1:7" ht="14.5" customHeight="1">
      <c r="A127" s="90" t="s">
        <v>1269</v>
      </c>
      <c r="B127" s="94" t="s">
        <v>1219</v>
      </c>
      <c r="C127" s="105" t="s">
        <v>1435</v>
      </c>
      <c r="D127" s="92">
        <v>400000</v>
      </c>
      <c r="E127" s="92" t="s">
        <v>1434</v>
      </c>
    </row>
    <row r="128" spans="1:7" ht="14.5" customHeight="1">
      <c r="A128" s="90" t="s">
        <v>1269</v>
      </c>
      <c r="B128" s="94" t="s">
        <v>1219</v>
      </c>
      <c r="C128" s="105" t="s">
        <v>1436</v>
      </c>
      <c r="D128" s="106">
        <v>486000</v>
      </c>
      <c r="E128" s="92" t="s">
        <v>1434</v>
      </c>
    </row>
    <row r="129" spans="1:7" ht="14.5" customHeight="1">
      <c r="A129" s="90" t="s">
        <v>1269</v>
      </c>
      <c r="B129" s="94" t="s">
        <v>1219</v>
      </c>
      <c r="C129" s="105" t="s">
        <v>1437</v>
      </c>
      <c r="D129" s="106">
        <v>397000</v>
      </c>
      <c r="E129" s="92" t="s">
        <v>1434</v>
      </c>
    </row>
    <row r="130" spans="1:7" ht="14.5" customHeight="1">
      <c r="A130" s="90" t="s">
        <v>1269</v>
      </c>
      <c r="B130" s="94" t="s">
        <v>1219</v>
      </c>
      <c r="C130" s="105" t="s">
        <v>1438</v>
      </c>
      <c r="D130" s="106">
        <v>2008000</v>
      </c>
      <c r="E130" s="92" t="s">
        <v>1434</v>
      </c>
    </row>
    <row r="131" spans="1:7" ht="14.5" customHeight="1">
      <c r="A131" s="90" t="s">
        <v>1269</v>
      </c>
      <c r="B131" s="94" t="s">
        <v>1219</v>
      </c>
      <c r="C131" s="105" t="s">
        <v>1439</v>
      </c>
      <c r="D131" s="106">
        <v>119000</v>
      </c>
      <c r="E131" s="92" t="s">
        <v>1429</v>
      </c>
    </row>
    <row r="132" spans="1:7" ht="14.5" customHeight="1">
      <c r="A132" s="90" t="s">
        <v>1269</v>
      </c>
      <c r="B132" s="94" t="s">
        <v>1219</v>
      </c>
      <c r="C132" s="113" t="s">
        <v>1440</v>
      </c>
      <c r="D132" s="106">
        <v>700000</v>
      </c>
      <c r="E132" s="92" t="s">
        <v>1434</v>
      </c>
    </row>
    <row r="133" spans="1:7" ht="14.5" customHeight="1">
      <c r="A133" s="90" t="s">
        <v>1269</v>
      </c>
      <c r="B133" s="94" t="s">
        <v>1219</v>
      </c>
      <c r="C133" s="105" t="s">
        <v>1441</v>
      </c>
      <c r="D133" s="106">
        <v>750000</v>
      </c>
      <c r="E133" s="92" t="s">
        <v>1434</v>
      </c>
    </row>
    <row r="134" spans="1:7" ht="14.5" customHeight="1">
      <c r="A134" s="90" t="s">
        <v>1269</v>
      </c>
      <c r="B134" s="94" t="s">
        <v>1219</v>
      </c>
      <c r="C134" s="105" t="s">
        <v>1442</v>
      </c>
      <c r="D134" s="106">
        <v>500000</v>
      </c>
      <c r="E134" s="92" t="s">
        <v>1434</v>
      </c>
    </row>
    <row r="135" spans="1:7" ht="14.5" customHeight="1">
      <c r="A135" s="90" t="s">
        <v>1269</v>
      </c>
      <c r="B135" s="94" t="s">
        <v>1219</v>
      </c>
      <c r="C135" s="105" t="s">
        <v>1443</v>
      </c>
      <c r="D135" s="106">
        <v>750000</v>
      </c>
      <c r="E135" s="92" t="s">
        <v>1434</v>
      </c>
      <c r="F135" s="93">
        <v>13</v>
      </c>
      <c r="G135" s="95">
        <f>SUM(D123:D135)</f>
        <v>7479000</v>
      </c>
    </row>
    <row r="136" spans="1:7" ht="14.5" customHeight="1">
      <c r="A136" s="100" t="s">
        <v>1269</v>
      </c>
      <c r="B136" s="100" t="s">
        <v>1221</v>
      </c>
      <c r="C136" s="107" t="s">
        <v>1444</v>
      </c>
      <c r="D136" s="104">
        <v>3000000</v>
      </c>
      <c r="E136" s="111" t="s">
        <v>1445</v>
      </c>
      <c r="F136" s="99"/>
      <c r="G136" s="100"/>
    </row>
    <row r="137" spans="1:7" ht="14.5" customHeight="1">
      <c r="A137" s="100" t="s">
        <v>1269</v>
      </c>
      <c r="B137" s="100" t="s">
        <v>1221</v>
      </c>
      <c r="C137" s="107" t="s">
        <v>1446</v>
      </c>
      <c r="D137" s="104">
        <v>600000</v>
      </c>
      <c r="E137" s="111" t="s">
        <v>1447</v>
      </c>
      <c r="F137" s="99"/>
      <c r="G137" s="100"/>
    </row>
    <row r="138" spans="1:7" ht="14.5" customHeight="1">
      <c r="A138" s="100" t="s">
        <v>1269</v>
      </c>
      <c r="B138" s="100" t="s">
        <v>1221</v>
      </c>
      <c r="C138" s="107" t="s">
        <v>1448</v>
      </c>
      <c r="D138" s="104">
        <v>2300000</v>
      </c>
      <c r="E138" s="111" t="s">
        <v>1449</v>
      </c>
      <c r="F138" s="99"/>
      <c r="G138" s="100"/>
    </row>
    <row r="139" spans="1:7" ht="14.5" customHeight="1">
      <c r="A139" s="100" t="s">
        <v>1269</v>
      </c>
      <c r="B139" s="100" t="s">
        <v>1221</v>
      </c>
      <c r="C139" s="107" t="s">
        <v>1450</v>
      </c>
      <c r="D139" s="104">
        <v>1840000</v>
      </c>
      <c r="E139" s="111" t="s">
        <v>1449</v>
      </c>
      <c r="F139" s="99">
        <v>4</v>
      </c>
      <c r="G139" s="101">
        <f>SUM(D136:D139)</f>
        <v>7740000</v>
      </c>
    </row>
    <row r="140" spans="1:7" ht="14.5" customHeight="1">
      <c r="A140" s="94" t="s">
        <v>1269</v>
      </c>
      <c r="B140" s="94" t="s">
        <v>1222</v>
      </c>
      <c r="C140" s="105" t="s">
        <v>1451</v>
      </c>
      <c r="D140" s="106">
        <v>1020000</v>
      </c>
      <c r="E140" s="110" t="s">
        <v>1452</v>
      </c>
    </row>
    <row r="141" spans="1:7" ht="14.5" customHeight="1">
      <c r="A141" s="94" t="s">
        <v>1269</v>
      </c>
      <c r="B141" s="94" t="s">
        <v>1222</v>
      </c>
      <c r="C141" s="105" t="s">
        <v>1453</v>
      </c>
      <c r="D141" s="106">
        <v>1280000</v>
      </c>
      <c r="E141" s="110" t="s">
        <v>1452</v>
      </c>
    </row>
    <row r="142" spans="1:7" ht="14.5" customHeight="1">
      <c r="A142" s="94" t="s">
        <v>1269</v>
      </c>
      <c r="B142" s="94" t="s">
        <v>1222</v>
      </c>
      <c r="C142" s="105" t="s">
        <v>1454</v>
      </c>
      <c r="D142" s="106">
        <v>3200000</v>
      </c>
      <c r="E142" s="110" t="s">
        <v>1452</v>
      </c>
    </row>
    <row r="143" spans="1:7" ht="14.5" customHeight="1">
      <c r="A143" s="94" t="s">
        <v>1269</v>
      </c>
      <c r="B143" s="94" t="s">
        <v>1222</v>
      </c>
      <c r="C143" s="105" t="s">
        <v>1455</v>
      </c>
      <c r="D143" s="106">
        <v>536000</v>
      </c>
      <c r="E143" s="110" t="s">
        <v>1452</v>
      </c>
    </row>
    <row r="144" spans="1:7" ht="14.5" customHeight="1">
      <c r="A144" s="94" t="s">
        <v>1269</v>
      </c>
      <c r="B144" s="94" t="s">
        <v>1222</v>
      </c>
      <c r="C144" s="105" t="s">
        <v>1456</v>
      </c>
      <c r="D144" s="92">
        <v>3000000</v>
      </c>
      <c r="E144" s="110" t="s">
        <v>1452</v>
      </c>
    </row>
    <row r="145" spans="1:7" ht="14.5" customHeight="1">
      <c r="A145" s="94" t="s">
        <v>1269</v>
      </c>
      <c r="B145" s="94" t="s">
        <v>1222</v>
      </c>
      <c r="C145" s="105" t="s">
        <v>1457</v>
      </c>
      <c r="D145" s="92">
        <v>5000000</v>
      </c>
      <c r="E145" s="110" t="s">
        <v>1452</v>
      </c>
      <c r="F145" s="93">
        <v>6</v>
      </c>
      <c r="G145" s="95">
        <f>SUM(D140:D145)</f>
        <v>14036000</v>
      </c>
    </row>
    <row r="146" spans="1:7" ht="14.5" customHeight="1">
      <c r="A146" s="100" t="s">
        <v>1269</v>
      </c>
      <c r="B146" s="100" t="s">
        <v>1227</v>
      </c>
      <c r="C146" s="107" t="s">
        <v>1458</v>
      </c>
      <c r="D146" s="104">
        <v>1680000</v>
      </c>
      <c r="E146" s="111" t="s">
        <v>1459</v>
      </c>
      <c r="F146" s="99"/>
      <c r="G146" s="100"/>
    </row>
    <row r="147" spans="1:7" ht="14.5" customHeight="1">
      <c r="A147" s="100" t="s">
        <v>1269</v>
      </c>
      <c r="B147" s="100" t="s">
        <v>1227</v>
      </c>
      <c r="C147" s="107" t="s">
        <v>1460</v>
      </c>
      <c r="D147" s="98">
        <v>1000000</v>
      </c>
      <c r="E147" s="111" t="s">
        <v>1461</v>
      </c>
      <c r="F147" s="99"/>
      <c r="G147" s="100"/>
    </row>
    <row r="148" spans="1:7" ht="14.5" customHeight="1">
      <c r="A148" s="100" t="s">
        <v>1269</v>
      </c>
      <c r="B148" s="100" t="s">
        <v>1227</v>
      </c>
      <c r="C148" s="107" t="s">
        <v>1462</v>
      </c>
      <c r="D148" s="98">
        <v>500000</v>
      </c>
      <c r="E148" s="111" t="s">
        <v>1463</v>
      </c>
      <c r="F148" s="99"/>
      <c r="G148" s="100"/>
    </row>
    <row r="149" spans="1:7" ht="14.5" customHeight="1">
      <c r="A149" s="100" t="s">
        <v>1269</v>
      </c>
      <c r="B149" s="100" t="s">
        <v>1227</v>
      </c>
      <c r="C149" s="107" t="s">
        <v>1464</v>
      </c>
      <c r="D149" s="98">
        <v>500000</v>
      </c>
      <c r="E149" s="111" t="s">
        <v>1459</v>
      </c>
      <c r="F149" s="99"/>
      <c r="G149" s="100"/>
    </row>
    <row r="150" spans="1:7" ht="14.5" customHeight="1">
      <c r="A150" s="100" t="s">
        <v>1269</v>
      </c>
      <c r="B150" s="100" t="s">
        <v>1227</v>
      </c>
      <c r="C150" s="107" t="s">
        <v>1465</v>
      </c>
      <c r="D150" s="98">
        <v>240000</v>
      </c>
      <c r="E150" s="111" t="s">
        <v>1459</v>
      </c>
      <c r="F150" s="99"/>
      <c r="G150" s="100"/>
    </row>
    <row r="151" spans="1:7" ht="14.5" customHeight="1">
      <c r="A151" s="100" t="s">
        <v>1269</v>
      </c>
      <c r="B151" s="100" t="s">
        <v>1227</v>
      </c>
      <c r="C151" s="107" t="s">
        <v>1466</v>
      </c>
      <c r="D151" s="98">
        <v>1250000</v>
      </c>
      <c r="E151" s="111" t="s">
        <v>1463</v>
      </c>
      <c r="F151" s="99"/>
      <c r="G151" s="100"/>
    </row>
    <row r="152" spans="1:7" ht="14.5" customHeight="1">
      <c r="A152" s="100" t="s">
        <v>1269</v>
      </c>
      <c r="B152" s="100" t="s">
        <v>1227</v>
      </c>
      <c r="C152" s="107" t="s">
        <v>1467</v>
      </c>
      <c r="D152" s="98">
        <v>1000000</v>
      </c>
      <c r="E152" s="111" t="s">
        <v>1463</v>
      </c>
      <c r="F152" s="99"/>
      <c r="G152" s="100"/>
    </row>
    <row r="153" spans="1:7" ht="14.5" customHeight="1">
      <c r="A153" s="100" t="s">
        <v>1269</v>
      </c>
      <c r="B153" s="100" t="s">
        <v>1227</v>
      </c>
      <c r="C153" s="107" t="s">
        <v>1468</v>
      </c>
      <c r="D153" s="98">
        <v>1000000</v>
      </c>
      <c r="E153" s="111" t="s">
        <v>1461</v>
      </c>
      <c r="F153" s="99">
        <v>8</v>
      </c>
      <c r="G153" s="101">
        <f>SUM(D146:D153)</f>
        <v>7170000</v>
      </c>
    </row>
    <row r="154" spans="1:7" ht="14.5" customHeight="1">
      <c r="A154" s="94" t="s">
        <v>1269</v>
      </c>
      <c r="B154" s="94" t="s">
        <v>1244</v>
      </c>
      <c r="C154" s="105" t="s">
        <v>1469</v>
      </c>
      <c r="D154" s="106">
        <v>800000</v>
      </c>
      <c r="E154" s="110" t="s">
        <v>1470</v>
      </c>
    </row>
    <row r="155" spans="1:7" ht="14.5" customHeight="1">
      <c r="A155" s="94" t="s">
        <v>1269</v>
      </c>
      <c r="B155" s="94" t="s">
        <v>1244</v>
      </c>
      <c r="C155" s="105" t="s">
        <v>1471</v>
      </c>
      <c r="D155" s="106">
        <v>2815000</v>
      </c>
      <c r="E155" s="110" t="s">
        <v>1470</v>
      </c>
    </row>
    <row r="156" spans="1:7" ht="14.5" customHeight="1">
      <c r="A156" s="94" t="s">
        <v>1269</v>
      </c>
      <c r="B156" s="94" t="s">
        <v>1244</v>
      </c>
      <c r="C156" s="105" t="s">
        <v>1472</v>
      </c>
      <c r="D156" s="92">
        <v>1000000</v>
      </c>
      <c r="E156" s="110" t="s">
        <v>1470</v>
      </c>
    </row>
    <row r="157" spans="1:7" ht="14.5" customHeight="1">
      <c r="A157" s="94" t="s">
        <v>1269</v>
      </c>
      <c r="B157" s="94" t="s">
        <v>1244</v>
      </c>
      <c r="C157" s="105" t="s">
        <v>1473</v>
      </c>
      <c r="D157" s="106">
        <v>1886000</v>
      </c>
      <c r="E157" s="110" t="s">
        <v>1470</v>
      </c>
    </row>
    <row r="158" spans="1:7" ht="14.5" customHeight="1">
      <c r="A158" s="94" t="s">
        <v>1269</v>
      </c>
      <c r="B158" s="94" t="s">
        <v>1244</v>
      </c>
      <c r="C158" s="105" t="s">
        <v>1474</v>
      </c>
      <c r="D158" s="92">
        <v>1600000</v>
      </c>
      <c r="E158" s="110" t="s">
        <v>1470</v>
      </c>
      <c r="F158" s="93">
        <v>5</v>
      </c>
      <c r="G158" s="95">
        <f>SUM(D154:D158)</f>
        <v>8101000</v>
      </c>
    </row>
    <row r="159" spans="1:7" ht="14.5" customHeight="1">
      <c r="A159" s="100" t="s">
        <v>1269</v>
      </c>
      <c r="B159" s="100" t="s">
        <v>1228</v>
      </c>
      <c r="C159" s="114" t="s">
        <v>1475</v>
      </c>
      <c r="D159" s="98">
        <v>1000000</v>
      </c>
      <c r="E159" s="111" t="s">
        <v>1476</v>
      </c>
      <c r="F159" s="99"/>
      <c r="G159" s="100"/>
    </row>
    <row r="160" spans="1:7" ht="14.5" customHeight="1">
      <c r="A160" s="100" t="s">
        <v>1269</v>
      </c>
      <c r="B160" s="100" t="s">
        <v>1228</v>
      </c>
      <c r="C160" s="100" t="s">
        <v>1477</v>
      </c>
      <c r="D160" s="115">
        <v>2215000</v>
      </c>
      <c r="E160" s="111" t="s">
        <v>1476</v>
      </c>
      <c r="F160" s="99"/>
      <c r="G160" s="100"/>
    </row>
    <row r="161" spans="1:9" ht="14.5" customHeight="1">
      <c r="A161" s="100" t="s">
        <v>1269</v>
      </c>
      <c r="B161" s="100" t="s">
        <v>1228</v>
      </c>
      <c r="C161" s="100" t="s">
        <v>1478</v>
      </c>
      <c r="D161" s="98">
        <v>1500000</v>
      </c>
      <c r="E161" s="111" t="s">
        <v>1479</v>
      </c>
      <c r="F161" s="99"/>
      <c r="G161" s="100"/>
    </row>
    <row r="162" spans="1:9" ht="14.5" customHeight="1">
      <c r="A162" s="100" t="s">
        <v>1269</v>
      </c>
      <c r="B162" s="100" t="s">
        <v>1228</v>
      </c>
      <c r="C162" s="116" t="s">
        <v>1480</v>
      </c>
      <c r="D162" s="115">
        <v>865000</v>
      </c>
      <c r="E162" s="111" t="s">
        <v>1476</v>
      </c>
      <c r="F162" s="99"/>
      <c r="G162" s="100"/>
    </row>
    <row r="163" spans="1:9" ht="14.5" customHeight="1">
      <c r="A163" s="100" t="s">
        <v>1269</v>
      </c>
      <c r="B163" s="100" t="s">
        <v>1228</v>
      </c>
      <c r="C163" s="116" t="s">
        <v>1481</v>
      </c>
      <c r="D163" s="115">
        <v>1832000</v>
      </c>
      <c r="E163" s="111" t="s">
        <v>1479</v>
      </c>
      <c r="F163" s="99">
        <v>5</v>
      </c>
      <c r="G163" s="101">
        <f>SUM(D159:D163)</f>
        <v>7412000</v>
      </c>
    </row>
    <row r="164" spans="1:9" ht="14.5" customHeight="1">
      <c r="A164" s="94" t="s">
        <v>1269</v>
      </c>
      <c r="B164" s="94" t="s">
        <v>1245</v>
      </c>
      <c r="C164" s="117" t="s">
        <v>1482</v>
      </c>
      <c r="D164" s="118">
        <v>4000000</v>
      </c>
      <c r="E164" s="110" t="s">
        <v>1483</v>
      </c>
    </row>
    <row r="165" spans="1:9" ht="14.5" customHeight="1">
      <c r="A165" s="94" t="s">
        <v>1269</v>
      </c>
      <c r="B165" s="94" t="s">
        <v>1245</v>
      </c>
      <c r="C165" s="67" t="s">
        <v>1484</v>
      </c>
      <c r="D165" s="92">
        <v>500000</v>
      </c>
      <c r="E165" s="110" t="s">
        <v>1483</v>
      </c>
    </row>
    <row r="166" spans="1:9" ht="14.5" customHeight="1">
      <c r="A166" s="94" t="s">
        <v>1269</v>
      </c>
      <c r="B166" s="94" t="s">
        <v>1245</v>
      </c>
      <c r="C166" s="67" t="s">
        <v>1485</v>
      </c>
      <c r="D166" s="92">
        <v>1000000</v>
      </c>
      <c r="E166" s="110" t="s">
        <v>1486</v>
      </c>
    </row>
    <row r="167" spans="1:9" ht="14.5" customHeight="1">
      <c r="A167" s="94" t="s">
        <v>1269</v>
      </c>
      <c r="B167" s="94" t="s">
        <v>1245</v>
      </c>
      <c r="C167" s="67" t="s">
        <v>1487</v>
      </c>
      <c r="D167" s="92">
        <v>360000</v>
      </c>
      <c r="E167" s="110" t="s">
        <v>1483</v>
      </c>
    </row>
    <row r="168" spans="1:9" ht="14.5" customHeight="1">
      <c r="A168" s="94" t="s">
        <v>1269</v>
      </c>
      <c r="B168" s="94" t="s">
        <v>1245</v>
      </c>
      <c r="C168" s="117" t="s">
        <v>1488</v>
      </c>
      <c r="D168" s="92">
        <v>800000</v>
      </c>
      <c r="E168" s="110" t="s">
        <v>1483</v>
      </c>
    </row>
    <row r="169" spans="1:9" ht="14.5" customHeight="1">
      <c r="A169" s="94" t="s">
        <v>1269</v>
      </c>
      <c r="B169" s="94" t="s">
        <v>1245</v>
      </c>
      <c r="C169" s="67" t="s">
        <v>1489</v>
      </c>
      <c r="D169" s="92">
        <v>1500000</v>
      </c>
      <c r="E169" s="110" t="s">
        <v>1486</v>
      </c>
    </row>
    <row r="170" spans="1:9" ht="14.5" customHeight="1">
      <c r="A170" s="94" t="s">
        <v>1269</v>
      </c>
      <c r="B170" s="94" t="s">
        <v>1245</v>
      </c>
      <c r="C170" s="67" t="s">
        <v>1490</v>
      </c>
      <c r="D170" s="92">
        <v>250000</v>
      </c>
      <c r="E170" s="110" t="s">
        <v>1486</v>
      </c>
    </row>
    <row r="171" spans="1:9" ht="14.5" customHeight="1">
      <c r="A171" s="94" t="s">
        <v>1269</v>
      </c>
      <c r="B171" s="94" t="s">
        <v>1245</v>
      </c>
      <c r="C171" s="67" t="s">
        <v>1491</v>
      </c>
      <c r="D171" s="92">
        <v>1500000</v>
      </c>
      <c r="E171" s="110" t="s">
        <v>1492</v>
      </c>
      <c r="F171" s="93">
        <v>8</v>
      </c>
      <c r="G171" s="95">
        <f>SUM(D164:D171)</f>
        <v>9910000</v>
      </c>
      <c r="H171" s="95">
        <f>(D164+D165+D167+D168)/2+D166+D169+D170</f>
        <v>5580000</v>
      </c>
      <c r="I171" s="95">
        <f>(D164+D165+D167+D168)/2+D171</f>
        <v>4330000</v>
      </c>
    </row>
    <row r="172" spans="1:9" ht="14.5" customHeight="1">
      <c r="A172" s="100" t="s">
        <v>1269</v>
      </c>
      <c r="B172" s="100" t="s">
        <v>1229</v>
      </c>
      <c r="C172" s="116" t="s">
        <v>1493</v>
      </c>
      <c r="D172" s="115">
        <v>1100000</v>
      </c>
      <c r="E172" s="111" t="s">
        <v>1494</v>
      </c>
      <c r="F172" s="99"/>
      <c r="G172" s="100"/>
    </row>
    <row r="173" spans="1:9" ht="14.5" customHeight="1">
      <c r="A173" s="100" t="s">
        <v>1269</v>
      </c>
      <c r="B173" s="100" t="s">
        <v>1229</v>
      </c>
      <c r="C173" s="116" t="s">
        <v>1495</v>
      </c>
      <c r="D173" s="98">
        <v>3200000</v>
      </c>
      <c r="E173" s="111" t="s">
        <v>1494</v>
      </c>
      <c r="F173" s="99"/>
      <c r="G173" s="100"/>
    </row>
    <row r="174" spans="1:9" ht="14.5" customHeight="1">
      <c r="A174" s="100" t="s">
        <v>1269</v>
      </c>
      <c r="B174" s="100" t="s">
        <v>1229</v>
      </c>
      <c r="C174" s="116" t="s">
        <v>1496</v>
      </c>
      <c r="D174" s="98">
        <v>2000000</v>
      </c>
      <c r="E174" s="111" t="s">
        <v>1494</v>
      </c>
      <c r="F174" s="99"/>
      <c r="G174" s="100"/>
    </row>
    <row r="175" spans="1:9" ht="14.5" customHeight="1">
      <c r="A175" s="100" t="s">
        <v>1269</v>
      </c>
      <c r="B175" s="100" t="s">
        <v>1229</v>
      </c>
      <c r="C175" s="116" t="s">
        <v>1497</v>
      </c>
      <c r="D175" s="98">
        <v>1500000</v>
      </c>
      <c r="E175" s="111" t="s">
        <v>1494</v>
      </c>
      <c r="F175" s="99"/>
      <c r="G175" s="100"/>
    </row>
    <row r="176" spans="1:9" ht="14.5" customHeight="1">
      <c r="A176" s="100" t="s">
        <v>1269</v>
      </c>
      <c r="B176" s="100" t="s">
        <v>1229</v>
      </c>
      <c r="C176" s="116" t="s">
        <v>1498</v>
      </c>
      <c r="D176" s="115">
        <v>664000</v>
      </c>
      <c r="E176" s="111" t="s">
        <v>1494</v>
      </c>
      <c r="F176" s="99"/>
      <c r="G176" s="100"/>
    </row>
    <row r="177" spans="1:7" ht="14.5" customHeight="1">
      <c r="A177" s="100" t="s">
        <v>1269</v>
      </c>
      <c r="B177" s="100" t="s">
        <v>1229</v>
      </c>
      <c r="C177" s="116" t="s">
        <v>1499</v>
      </c>
      <c r="D177" s="115">
        <v>406000</v>
      </c>
      <c r="E177" s="111" t="s">
        <v>1494</v>
      </c>
      <c r="F177" s="99">
        <v>6</v>
      </c>
      <c r="G177" s="101">
        <f>SUM(D172:D177)</f>
        <v>8870000</v>
      </c>
    </row>
    <row r="178" spans="1:7" s="89" customFormat="1" ht="14.5" customHeight="1">
      <c r="C178" s="119" t="s">
        <v>1232</v>
      </c>
      <c r="D178" s="120">
        <f>SUM(D2:D177)</f>
        <v>362500000</v>
      </c>
      <c r="E178" s="121"/>
      <c r="F178" s="122">
        <f>SUM(F2:F177)</f>
        <v>176</v>
      </c>
      <c r="G178" s="123">
        <f>SUM(G2:G177)</f>
        <v>362500000</v>
      </c>
    </row>
    <row r="180" spans="1:7" ht="14.5" customHeight="1">
      <c r="D180" s="124"/>
    </row>
    <row r="219" spans="1:5" ht="14.5" customHeight="1">
      <c r="A219" s="90"/>
      <c r="B219" s="90"/>
      <c r="E219" s="92"/>
    </row>
    <row r="220" spans="1:5" ht="14.5" customHeight="1">
      <c r="A220" s="90"/>
      <c r="B220" s="90"/>
      <c r="E220" s="92"/>
    </row>
    <row r="221" spans="1:5" ht="14.5" customHeight="1">
      <c r="A221" s="90"/>
      <c r="B221" s="90"/>
      <c r="E221" s="9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55782-2D77-466F-AA89-EF3799C73C35}">
  <dimension ref="A1:J157"/>
  <sheetViews>
    <sheetView workbookViewId="0">
      <selection activeCell="H11" sqref="H11"/>
    </sheetView>
  </sheetViews>
  <sheetFormatPr defaultColWidth="8.796875" defaultRowHeight="14.5"/>
  <cols>
    <col min="1" max="1" width="20.69921875" style="67" customWidth="1"/>
    <col min="2" max="2" width="14.19921875" style="67" customWidth="1"/>
    <col min="3" max="3" width="43.69921875" style="68" customWidth="1"/>
    <col min="4" max="4" width="19.296875" style="78" customWidth="1"/>
    <col min="5" max="5" width="22.796875" style="127" customWidth="1"/>
    <col min="6" max="6" width="12.69921875" style="80" customWidth="1"/>
    <col min="7" max="7" width="13.796875" style="67" customWidth="1"/>
    <col min="8" max="8" width="15.69921875" style="67" customWidth="1"/>
    <col min="9" max="9" width="14.796875" style="67" customWidth="1"/>
    <col min="10" max="10" width="15.69921875" style="67" customWidth="1"/>
    <col min="11" max="16384" width="8.796875" style="67"/>
  </cols>
  <sheetData>
    <row r="1" spans="1:10" s="89" customFormat="1" ht="14.5" customHeight="1">
      <c r="A1" s="82" t="s">
        <v>1264</v>
      </c>
      <c r="B1" s="82" t="s">
        <v>1</v>
      </c>
      <c r="C1" s="125" t="s">
        <v>1265</v>
      </c>
      <c r="D1" s="126" t="s">
        <v>3</v>
      </c>
      <c r="E1" s="85" t="s">
        <v>4</v>
      </c>
      <c r="F1" s="88" t="s">
        <v>1249</v>
      </c>
      <c r="G1" s="88" t="s">
        <v>1266</v>
      </c>
      <c r="H1" s="88" t="s">
        <v>1267</v>
      </c>
      <c r="I1" s="88" t="s">
        <v>1268</v>
      </c>
    </row>
    <row r="2" spans="1:10">
      <c r="A2" s="67" t="s">
        <v>1500</v>
      </c>
      <c r="B2" s="67" t="s">
        <v>1186</v>
      </c>
      <c r="C2" s="68" t="s">
        <v>1501</v>
      </c>
      <c r="D2" s="78">
        <v>312000</v>
      </c>
      <c r="E2" s="127" t="s">
        <v>1271</v>
      </c>
      <c r="H2" s="70">
        <f>G18+G23+G26+G27+G31+G33+G43+D52+(D53/2)+G56+G67+G73+G79+G86+G94+G104+G112+G126+G127+G132+G135+G142+(G152-D145)/2+D145+G156</f>
        <v>131727500</v>
      </c>
      <c r="I2" s="70">
        <f>G4+G15+G20+G45+G47+G50+D51+(D53/2)+D54+G72+G95+G106+G130+(G152-1400000)/2</f>
        <v>110663500</v>
      </c>
      <c r="J2" s="70"/>
    </row>
    <row r="3" spans="1:10">
      <c r="A3" s="67" t="s">
        <v>1500</v>
      </c>
      <c r="B3" s="67" t="s">
        <v>1186</v>
      </c>
      <c r="C3" s="68" t="s">
        <v>1502</v>
      </c>
      <c r="D3" s="78">
        <v>3000000</v>
      </c>
      <c r="E3" s="127" t="s">
        <v>1271</v>
      </c>
    </row>
    <row r="4" spans="1:10">
      <c r="A4" s="67" t="s">
        <v>1500</v>
      </c>
      <c r="B4" s="67" t="s">
        <v>1186</v>
      </c>
      <c r="C4" s="68" t="s">
        <v>1503</v>
      </c>
      <c r="D4" s="78">
        <v>3500000</v>
      </c>
      <c r="E4" s="127" t="s">
        <v>1504</v>
      </c>
      <c r="F4" s="80">
        <v>3</v>
      </c>
      <c r="G4" s="70">
        <f>SUM(D2:D4)</f>
        <v>6812000</v>
      </c>
      <c r="I4" s="70"/>
    </row>
    <row r="5" spans="1:10">
      <c r="A5" s="116" t="s">
        <v>1500</v>
      </c>
      <c r="B5" s="116" t="s">
        <v>1240</v>
      </c>
      <c r="C5" s="128" t="s">
        <v>1505</v>
      </c>
      <c r="D5" s="129">
        <v>3000000</v>
      </c>
      <c r="E5" s="130" t="s">
        <v>1506</v>
      </c>
      <c r="F5" s="131"/>
      <c r="G5" s="116"/>
    </row>
    <row r="6" spans="1:10">
      <c r="A6" s="116" t="s">
        <v>1500</v>
      </c>
      <c r="B6" s="116" t="s">
        <v>1240</v>
      </c>
      <c r="C6" s="128" t="s">
        <v>1507</v>
      </c>
      <c r="D6" s="129">
        <v>5000000</v>
      </c>
      <c r="E6" s="130" t="s">
        <v>1506</v>
      </c>
      <c r="F6" s="131"/>
      <c r="G6" s="116"/>
    </row>
    <row r="7" spans="1:10">
      <c r="A7" s="116" t="s">
        <v>1500</v>
      </c>
      <c r="B7" s="116" t="s">
        <v>1240</v>
      </c>
      <c r="C7" s="128" t="s">
        <v>1508</v>
      </c>
      <c r="D7" s="129">
        <v>2000000</v>
      </c>
      <c r="E7" s="130" t="s">
        <v>1506</v>
      </c>
      <c r="F7" s="131"/>
      <c r="G7" s="116"/>
    </row>
    <row r="8" spans="1:10">
      <c r="A8" s="116" t="s">
        <v>1500</v>
      </c>
      <c r="B8" s="116" t="s">
        <v>1240</v>
      </c>
      <c r="C8" s="128" t="s">
        <v>1509</v>
      </c>
      <c r="D8" s="129">
        <v>650000</v>
      </c>
      <c r="E8" s="130" t="s">
        <v>1506</v>
      </c>
      <c r="F8" s="131"/>
      <c r="G8" s="116"/>
    </row>
    <row r="9" spans="1:10">
      <c r="A9" s="116" t="s">
        <v>1500</v>
      </c>
      <c r="B9" s="116" t="s">
        <v>1240</v>
      </c>
      <c r="C9" s="128" t="s">
        <v>1510</v>
      </c>
      <c r="D9" s="129">
        <v>2300000</v>
      </c>
      <c r="E9" s="130" t="s">
        <v>1506</v>
      </c>
      <c r="F9" s="131"/>
      <c r="G9" s="116"/>
    </row>
    <row r="10" spans="1:10">
      <c r="A10" s="116" t="s">
        <v>1500</v>
      </c>
      <c r="B10" s="116" t="s">
        <v>1240</v>
      </c>
      <c r="C10" s="128" t="s">
        <v>1511</v>
      </c>
      <c r="D10" s="129">
        <v>4000000</v>
      </c>
      <c r="E10" s="130" t="s">
        <v>1506</v>
      </c>
      <c r="F10" s="131"/>
      <c r="G10" s="116"/>
    </row>
    <row r="11" spans="1:10">
      <c r="A11" s="116" t="s">
        <v>1500</v>
      </c>
      <c r="B11" s="116" t="s">
        <v>1240</v>
      </c>
      <c r="C11" s="128" t="s">
        <v>1512</v>
      </c>
      <c r="D11" s="129">
        <v>900000</v>
      </c>
      <c r="E11" s="130" t="s">
        <v>1506</v>
      </c>
      <c r="F11" s="131"/>
      <c r="G11" s="116"/>
    </row>
    <row r="12" spans="1:10">
      <c r="A12" s="116" t="s">
        <v>1500</v>
      </c>
      <c r="B12" s="116" t="s">
        <v>1240</v>
      </c>
      <c r="C12" s="128" t="s">
        <v>1513</v>
      </c>
      <c r="D12" s="129">
        <v>3400000</v>
      </c>
      <c r="E12" s="130" t="s">
        <v>1506</v>
      </c>
      <c r="F12" s="131"/>
      <c r="G12" s="116"/>
    </row>
    <row r="13" spans="1:10">
      <c r="A13" s="116" t="s">
        <v>1500</v>
      </c>
      <c r="B13" s="116" t="s">
        <v>1240</v>
      </c>
      <c r="C13" s="128" t="s">
        <v>1514</v>
      </c>
      <c r="D13" s="129">
        <v>1930000</v>
      </c>
      <c r="E13" s="130" t="s">
        <v>1506</v>
      </c>
      <c r="F13" s="131"/>
      <c r="G13" s="116"/>
    </row>
    <row r="14" spans="1:10">
      <c r="A14" s="116" t="s">
        <v>1500</v>
      </c>
      <c r="B14" s="116" t="s">
        <v>1240</v>
      </c>
      <c r="C14" s="128" t="s">
        <v>1515</v>
      </c>
      <c r="D14" s="129">
        <v>1000000</v>
      </c>
      <c r="E14" s="130" t="s">
        <v>1506</v>
      </c>
      <c r="F14" s="131"/>
      <c r="G14" s="116"/>
    </row>
    <row r="15" spans="1:10">
      <c r="A15" s="116" t="s">
        <v>1500</v>
      </c>
      <c r="B15" s="116" t="s">
        <v>1240</v>
      </c>
      <c r="C15" s="128" t="s">
        <v>1516</v>
      </c>
      <c r="D15" s="129">
        <v>2838000</v>
      </c>
      <c r="E15" s="130" t="s">
        <v>1506</v>
      </c>
      <c r="F15" s="131">
        <v>11</v>
      </c>
      <c r="G15" s="132">
        <f>SUM(D5:D15)</f>
        <v>27018000</v>
      </c>
    </row>
    <row r="16" spans="1:10">
      <c r="A16" s="67" t="s">
        <v>1500</v>
      </c>
      <c r="B16" s="67" t="s">
        <v>1188</v>
      </c>
      <c r="C16" s="68" t="s">
        <v>1517</v>
      </c>
      <c r="D16" s="78">
        <v>3000000</v>
      </c>
      <c r="E16" s="127" t="s">
        <v>1282</v>
      </c>
    </row>
    <row r="17" spans="1:7">
      <c r="A17" s="67" t="s">
        <v>1500</v>
      </c>
      <c r="B17" s="67" t="s">
        <v>1188</v>
      </c>
      <c r="C17" s="68" t="s">
        <v>1518</v>
      </c>
      <c r="D17" s="78">
        <v>1500000</v>
      </c>
      <c r="E17" s="127" t="s">
        <v>1282</v>
      </c>
    </row>
    <row r="18" spans="1:7">
      <c r="A18" s="67" t="s">
        <v>1500</v>
      </c>
      <c r="B18" s="67" t="s">
        <v>1188</v>
      </c>
      <c r="C18" s="68" t="s">
        <v>1519</v>
      </c>
      <c r="D18" s="78">
        <v>900000</v>
      </c>
      <c r="E18" s="127" t="s">
        <v>1282</v>
      </c>
      <c r="F18" s="80">
        <v>3</v>
      </c>
      <c r="G18" s="70">
        <f>SUM(D16:D18)</f>
        <v>5400000</v>
      </c>
    </row>
    <row r="19" spans="1:7">
      <c r="A19" s="116" t="s">
        <v>1500</v>
      </c>
      <c r="B19" s="116" t="s">
        <v>1187</v>
      </c>
      <c r="C19" s="128" t="s">
        <v>1520</v>
      </c>
      <c r="D19" s="129">
        <v>4500000</v>
      </c>
      <c r="E19" s="130" t="s">
        <v>1287</v>
      </c>
      <c r="F19" s="131"/>
      <c r="G19" s="116"/>
    </row>
    <row r="20" spans="1:7">
      <c r="A20" s="116" t="s">
        <v>1500</v>
      </c>
      <c r="B20" s="116" t="s">
        <v>1187</v>
      </c>
      <c r="C20" s="128" t="s">
        <v>1521</v>
      </c>
      <c r="D20" s="129">
        <v>4500000</v>
      </c>
      <c r="E20" s="130" t="s">
        <v>1287</v>
      </c>
      <c r="F20" s="131">
        <v>2</v>
      </c>
      <c r="G20" s="132">
        <f>SUM(D19:D20)</f>
        <v>9000000</v>
      </c>
    </row>
    <row r="21" spans="1:7">
      <c r="A21" s="67" t="s">
        <v>1500</v>
      </c>
      <c r="B21" s="67" t="s">
        <v>1189</v>
      </c>
      <c r="C21" s="68" t="s">
        <v>1522</v>
      </c>
      <c r="D21" s="78">
        <v>1000000</v>
      </c>
      <c r="E21" s="127" t="s">
        <v>1292</v>
      </c>
    </row>
    <row r="22" spans="1:7">
      <c r="A22" s="67" t="s">
        <v>1500</v>
      </c>
      <c r="B22" s="67" t="s">
        <v>1189</v>
      </c>
      <c r="C22" s="68" t="s">
        <v>1522</v>
      </c>
      <c r="D22" s="78">
        <v>2000000</v>
      </c>
      <c r="E22" s="127" t="s">
        <v>1292</v>
      </c>
    </row>
    <row r="23" spans="1:7">
      <c r="A23" s="67" t="s">
        <v>1500</v>
      </c>
      <c r="B23" s="67" t="s">
        <v>1189</v>
      </c>
      <c r="C23" s="68" t="s">
        <v>1523</v>
      </c>
      <c r="D23" s="78">
        <v>300000</v>
      </c>
      <c r="E23" s="127" t="s">
        <v>1296</v>
      </c>
      <c r="F23" s="80">
        <v>3</v>
      </c>
      <c r="G23" s="70">
        <f>SUM(D21:D23)</f>
        <v>3300000</v>
      </c>
    </row>
    <row r="24" spans="1:7">
      <c r="A24" s="116" t="s">
        <v>1500</v>
      </c>
      <c r="B24" s="116" t="s">
        <v>1190</v>
      </c>
      <c r="C24" s="128" t="s">
        <v>1524</v>
      </c>
      <c r="D24" s="129">
        <v>500000</v>
      </c>
      <c r="E24" s="130" t="s">
        <v>1300</v>
      </c>
      <c r="F24" s="131"/>
      <c r="G24" s="116"/>
    </row>
    <row r="25" spans="1:7">
      <c r="A25" s="116" t="s">
        <v>1500</v>
      </c>
      <c r="B25" s="116" t="s">
        <v>1190</v>
      </c>
      <c r="C25" s="128" t="s">
        <v>1525</v>
      </c>
      <c r="D25" s="129">
        <v>1037000</v>
      </c>
      <c r="E25" s="130" t="s">
        <v>1300</v>
      </c>
      <c r="F25" s="131"/>
      <c r="G25" s="116"/>
    </row>
    <row r="26" spans="1:7">
      <c r="A26" s="116" t="s">
        <v>1500</v>
      </c>
      <c r="B26" s="116" t="s">
        <v>1190</v>
      </c>
      <c r="C26" s="128" t="s">
        <v>1526</v>
      </c>
      <c r="D26" s="129">
        <v>1300000</v>
      </c>
      <c r="E26" s="130" t="s">
        <v>1300</v>
      </c>
      <c r="F26" s="131">
        <v>3</v>
      </c>
      <c r="G26" s="132">
        <f>SUM(D24:D26)</f>
        <v>2837000</v>
      </c>
    </row>
    <row r="27" spans="1:7">
      <c r="A27" s="67" t="s">
        <v>1500</v>
      </c>
      <c r="B27" s="67" t="s">
        <v>1191</v>
      </c>
      <c r="C27" s="68" t="s">
        <v>1527</v>
      </c>
      <c r="D27" s="78">
        <v>2000000</v>
      </c>
      <c r="E27" s="127" t="s">
        <v>1305</v>
      </c>
      <c r="F27" s="80">
        <v>1</v>
      </c>
      <c r="G27" s="70">
        <f>D27</f>
        <v>2000000</v>
      </c>
    </row>
    <row r="28" spans="1:7">
      <c r="A28" s="116" t="s">
        <v>1500</v>
      </c>
      <c r="B28" s="116" t="s">
        <v>1194</v>
      </c>
      <c r="C28" s="128" t="s">
        <v>1528</v>
      </c>
      <c r="D28" s="129">
        <v>500000</v>
      </c>
      <c r="E28" s="130" t="s">
        <v>1321</v>
      </c>
      <c r="F28" s="131"/>
      <c r="G28" s="116"/>
    </row>
    <row r="29" spans="1:7">
      <c r="A29" s="116" t="s">
        <v>1500</v>
      </c>
      <c r="B29" s="116" t="s">
        <v>1194</v>
      </c>
      <c r="C29" s="128" t="s">
        <v>1529</v>
      </c>
      <c r="D29" s="129">
        <v>1750000</v>
      </c>
      <c r="E29" s="130" t="s">
        <v>1327</v>
      </c>
      <c r="F29" s="131"/>
      <c r="G29" s="116"/>
    </row>
    <row r="30" spans="1:7">
      <c r="A30" s="116" t="s">
        <v>1500</v>
      </c>
      <c r="B30" s="116" t="s">
        <v>1194</v>
      </c>
      <c r="C30" s="128" t="s">
        <v>1530</v>
      </c>
      <c r="D30" s="129">
        <v>925000</v>
      </c>
      <c r="E30" s="130" t="s">
        <v>1327</v>
      </c>
      <c r="F30" s="131"/>
      <c r="G30" s="116"/>
    </row>
    <row r="31" spans="1:7">
      <c r="A31" s="116" t="s">
        <v>1500</v>
      </c>
      <c r="B31" s="116" t="s">
        <v>1194</v>
      </c>
      <c r="C31" s="128" t="s">
        <v>1531</v>
      </c>
      <c r="D31" s="129">
        <v>1570000</v>
      </c>
      <c r="E31" s="130" t="s">
        <v>1327</v>
      </c>
      <c r="F31" s="131">
        <v>4</v>
      </c>
      <c r="G31" s="132">
        <f>SUM(D28:D31)</f>
        <v>4745000</v>
      </c>
    </row>
    <row r="32" spans="1:7">
      <c r="A32" s="67" t="s">
        <v>1500</v>
      </c>
      <c r="B32" s="67" t="s">
        <v>1195</v>
      </c>
      <c r="C32" s="68" t="s">
        <v>1532</v>
      </c>
      <c r="D32" s="78">
        <v>1000000</v>
      </c>
      <c r="E32" s="133" t="s">
        <v>1533</v>
      </c>
    </row>
    <row r="33" spans="1:7">
      <c r="A33" s="67" t="s">
        <v>1500</v>
      </c>
      <c r="B33" s="67" t="s">
        <v>1195</v>
      </c>
      <c r="C33" s="68" t="s">
        <v>1534</v>
      </c>
      <c r="D33" s="78">
        <v>4080000</v>
      </c>
      <c r="E33" s="127" t="s">
        <v>1535</v>
      </c>
      <c r="F33" s="80">
        <v>2</v>
      </c>
      <c r="G33" s="70">
        <f>SUM(D32:D33)</f>
        <v>5080000</v>
      </c>
    </row>
    <row r="34" spans="1:7">
      <c r="A34" s="116" t="s">
        <v>1500</v>
      </c>
      <c r="B34" s="116" t="s">
        <v>1197</v>
      </c>
      <c r="C34" s="128" t="s">
        <v>1536</v>
      </c>
      <c r="D34" s="129">
        <v>250000</v>
      </c>
      <c r="E34" s="130" t="s">
        <v>1332</v>
      </c>
      <c r="F34" s="131"/>
      <c r="G34" s="116"/>
    </row>
    <row r="35" spans="1:7">
      <c r="A35" s="116" t="s">
        <v>1500</v>
      </c>
      <c r="B35" s="116" t="s">
        <v>1197</v>
      </c>
      <c r="C35" s="128" t="s">
        <v>1537</v>
      </c>
      <c r="D35" s="129">
        <v>1334000</v>
      </c>
      <c r="E35" s="130" t="s">
        <v>1332</v>
      </c>
      <c r="F35" s="131"/>
      <c r="G35" s="116"/>
    </row>
    <row r="36" spans="1:7">
      <c r="A36" s="116" t="s">
        <v>1500</v>
      </c>
      <c r="B36" s="116" t="s">
        <v>1197</v>
      </c>
      <c r="C36" s="128" t="s">
        <v>1538</v>
      </c>
      <c r="D36" s="129">
        <v>2000000</v>
      </c>
      <c r="E36" s="130" t="s">
        <v>1539</v>
      </c>
      <c r="F36" s="131"/>
      <c r="G36" s="116"/>
    </row>
    <row r="37" spans="1:7">
      <c r="A37" s="116" t="s">
        <v>1500</v>
      </c>
      <c r="B37" s="116" t="s">
        <v>1197</v>
      </c>
      <c r="C37" s="128" t="s">
        <v>1540</v>
      </c>
      <c r="D37" s="129">
        <v>1000000</v>
      </c>
      <c r="E37" s="130" t="s">
        <v>1539</v>
      </c>
      <c r="F37" s="131"/>
      <c r="G37" s="116"/>
    </row>
    <row r="38" spans="1:7">
      <c r="A38" s="116" t="s">
        <v>1500</v>
      </c>
      <c r="B38" s="116" t="s">
        <v>1197</v>
      </c>
      <c r="C38" s="128" t="s">
        <v>1541</v>
      </c>
      <c r="D38" s="129">
        <v>1516000</v>
      </c>
      <c r="E38" s="130" t="s">
        <v>1332</v>
      </c>
      <c r="F38" s="131"/>
      <c r="G38" s="116"/>
    </row>
    <row r="39" spans="1:7">
      <c r="A39" s="116" t="s">
        <v>1500</v>
      </c>
      <c r="B39" s="116" t="s">
        <v>1197</v>
      </c>
      <c r="C39" s="128" t="s">
        <v>1542</v>
      </c>
      <c r="D39" s="129">
        <v>900000</v>
      </c>
      <c r="E39" s="130" t="s">
        <v>1539</v>
      </c>
      <c r="F39" s="131"/>
      <c r="G39" s="116"/>
    </row>
    <row r="40" spans="1:7">
      <c r="A40" s="116" t="s">
        <v>1500</v>
      </c>
      <c r="B40" s="116" t="s">
        <v>1197</v>
      </c>
      <c r="C40" s="128" t="s">
        <v>1543</v>
      </c>
      <c r="D40" s="129">
        <v>1500000</v>
      </c>
      <c r="E40" s="130" t="s">
        <v>1539</v>
      </c>
      <c r="F40" s="131"/>
      <c r="G40" s="116"/>
    </row>
    <row r="41" spans="1:7">
      <c r="A41" s="116" t="s">
        <v>1500</v>
      </c>
      <c r="B41" s="116" t="s">
        <v>1197</v>
      </c>
      <c r="C41" s="128" t="s">
        <v>1544</v>
      </c>
      <c r="D41" s="129">
        <v>2000000</v>
      </c>
      <c r="E41" s="130" t="s">
        <v>1334</v>
      </c>
      <c r="F41" s="131"/>
      <c r="G41" s="116"/>
    </row>
    <row r="42" spans="1:7">
      <c r="A42" s="116" t="s">
        <v>1500</v>
      </c>
      <c r="B42" s="116" t="s">
        <v>1197</v>
      </c>
      <c r="C42" s="128" t="s">
        <v>1545</v>
      </c>
      <c r="D42" s="129">
        <v>1000000</v>
      </c>
      <c r="E42" s="130" t="s">
        <v>1332</v>
      </c>
      <c r="F42" s="131"/>
      <c r="G42" s="116"/>
    </row>
    <row r="43" spans="1:7">
      <c r="A43" s="116" t="s">
        <v>1500</v>
      </c>
      <c r="B43" s="116" t="s">
        <v>1197</v>
      </c>
      <c r="C43" s="128" t="s">
        <v>1546</v>
      </c>
      <c r="D43" s="129">
        <v>600000</v>
      </c>
      <c r="E43" s="130" t="s">
        <v>1539</v>
      </c>
      <c r="F43" s="131">
        <v>10</v>
      </c>
      <c r="G43" s="132">
        <f>SUM(D34:D43)</f>
        <v>12100000</v>
      </c>
    </row>
    <row r="44" spans="1:7">
      <c r="A44" s="67" t="s">
        <v>1500</v>
      </c>
      <c r="B44" s="67" t="s">
        <v>1198</v>
      </c>
      <c r="C44" s="68" t="s">
        <v>1547</v>
      </c>
      <c r="D44" s="78">
        <v>3000000</v>
      </c>
      <c r="E44" s="127" t="s">
        <v>1337</v>
      </c>
    </row>
    <row r="45" spans="1:7">
      <c r="A45" s="67" t="s">
        <v>1500</v>
      </c>
      <c r="B45" s="94" t="s">
        <v>1198</v>
      </c>
      <c r="C45" s="134" t="s">
        <v>1548</v>
      </c>
      <c r="D45" s="78">
        <v>2000000</v>
      </c>
      <c r="E45" s="127" t="s">
        <v>1337</v>
      </c>
      <c r="F45" s="80">
        <v>2</v>
      </c>
      <c r="G45" s="70">
        <f>SUM(D44:D45)</f>
        <v>5000000</v>
      </c>
    </row>
    <row r="46" spans="1:7">
      <c r="A46" s="116" t="s">
        <v>1500</v>
      </c>
      <c r="B46" s="100" t="s">
        <v>1199</v>
      </c>
      <c r="C46" s="135" t="s">
        <v>948</v>
      </c>
      <c r="D46" s="136">
        <v>5000000</v>
      </c>
      <c r="E46" s="130" t="s">
        <v>1005</v>
      </c>
      <c r="F46" s="131"/>
      <c r="G46" s="116"/>
    </row>
    <row r="47" spans="1:7" ht="14.5" customHeight="1">
      <c r="A47" s="116" t="s">
        <v>1500</v>
      </c>
      <c r="B47" s="96" t="s">
        <v>1199</v>
      </c>
      <c r="C47" s="137" t="s">
        <v>1549</v>
      </c>
      <c r="D47" s="136">
        <v>3000000</v>
      </c>
      <c r="E47" s="98" t="s">
        <v>1005</v>
      </c>
      <c r="F47" s="131">
        <v>2</v>
      </c>
      <c r="G47" s="132">
        <f>SUM(D46:D47)</f>
        <v>8000000</v>
      </c>
    </row>
    <row r="48" spans="1:7" ht="14.5" customHeight="1">
      <c r="A48" s="67" t="s">
        <v>1500</v>
      </c>
      <c r="B48" s="90" t="s">
        <v>1200</v>
      </c>
      <c r="C48" s="138" t="s">
        <v>1550</v>
      </c>
      <c r="D48" s="139">
        <v>3000000</v>
      </c>
      <c r="E48" s="92" t="s">
        <v>1341</v>
      </c>
    </row>
    <row r="49" spans="1:7" ht="14.5" customHeight="1">
      <c r="A49" s="67" t="s">
        <v>1500</v>
      </c>
      <c r="B49" s="90" t="s">
        <v>1200</v>
      </c>
      <c r="C49" s="138" t="s">
        <v>1551</v>
      </c>
      <c r="D49" s="139">
        <v>5000000</v>
      </c>
      <c r="E49" s="92" t="s">
        <v>1341</v>
      </c>
    </row>
    <row r="50" spans="1:7" ht="14.5" customHeight="1">
      <c r="A50" s="67" t="s">
        <v>1500</v>
      </c>
      <c r="B50" s="90" t="s">
        <v>1200</v>
      </c>
      <c r="C50" s="138" t="s">
        <v>1552</v>
      </c>
      <c r="D50" s="139">
        <v>3000000</v>
      </c>
      <c r="E50" s="92" t="s">
        <v>1341</v>
      </c>
      <c r="F50" s="80">
        <v>3</v>
      </c>
      <c r="G50" s="70">
        <f>SUM(D48:D50)</f>
        <v>11000000</v>
      </c>
    </row>
    <row r="51" spans="1:7" ht="14.5" customHeight="1">
      <c r="A51" s="116" t="s">
        <v>1500</v>
      </c>
      <c r="B51" s="96" t="s">
        <v>1204</v>
      </c>
      <c r="C51" s="137" t="s">
        <v>1553</v>
      </c>
      <c r="D51" s="129">
        <v>1250000</v>
      </c>
      <c r="E51" s="98" t="s">
        <v>1348</v>
      </c>
      <c r="F51" s="131"/>
      <c r="G51" s="116"/>
    </row>
    <row r="52" spans="1:7" ht="14.5" customHeight="1">
      <c r="A52" s="116" t="s">
        <v>1500</v>
      </c>
      <c r="B52" s="116" t="s">
        <v>1204</v>
      </c>
      <c r="C52" s="128" t="s">
        <v>1554</v>
      </c>
      <c r="D52" s="140">
        <v>1700000</v>
      </c>
      <c r="E52" s="98" t="s">
        <v>1354</v>
      </c>
      <c r="F52" s="131"/>
      <c r="G52" s="116"/>
    </row>
    <row r="53" spans="1:7" ht="14.5" customHeight="1">
      <c r="A53" s="116" t="s">
        <v>1500</v>
      </c>
      <c r="B53" s="116" t="s">
        <v>1204</v>
      </c>
      <c r="C53" s="128" t="s">
        <v>1555</v>
      </c>
      <c r="D53" s="129">
        <v>3555000</v>
      </c>
      <c r="E53" s="98" t="s">
        <v>1351</v>
      </c>
      <c r="F53" s="131"/>
      <c r="G53" s="116"/>
    </row>
    <row r="54" spans="1:7" ht="14.5" customHeight="1">
      <c r="A54" s="116" t="s">
        <v>1500</v>
      </c>
      <c r="B54" s="116" t="s">
        <v>1204</v>
      </c>
      <c r="C54" s="128" t="s">
        <v>1556</v>
      </c>
      <c r="D54" s="129">
        <v>1888000</v>
      </c>
      <c r="E54" s="98" t="s">
        <v>1348</v>
      </c>
      <c r="F54" s="131">
        <v>4</v>
      </c>
      <c r="G54" s="132">
        <f>SUM(D51:D54)</f>
        <v>8393000</v>
      </c>
    </row>
    <row r="55" spans="1:7" ht="14.5" customHeight="1">
      <c r="A55" s="67" t="s">
        <v>1500</v>
      </c>
      <c r="B55" s="90" t="s">
        <v>1203</v>
      </c>
      <c r="C55" s="138" t="s">
        <v>1557</v>
      </c>
      <c r="D55" s="139">
        <v>854000</v>
      </c>
      <c r="E55" s="92" t="s">
        <v>1365</v>
      </c>
    </row>
    <row r="56" spans="1:7" ht="14.5" customHeight="1">
      <c r="A56" s="67" t="s">
        <v>1500</v>
      </c>
      <c r="B56" s="90" t="s">
        <v>1203</v>
      </c>
      <c r="C56" s="138" t="s">
        <v>1558</v>
      </c>
      <c r="D56" s="139">
        <v>541000</v>
      </c>
      <c r="E56" s="92" t="s">
        <v>1365</v>
      </c>
      <c r="F56" s="80">
        <v>2</v>
      </c>
      <c r="G56" s="70">
        <f>SUM(D55:D56)</f>
        <v>1395000</v>
      </c>
    </row>
    <row r="57" spans="1:7" ht="14.5" customHeight="1">
      <c r="A57" s="116" t="s">
        <v>1500</v>
      </c>
      <c r="B57" s="116" t="s">
        <v>1205</v>
      </c>
      <c r="C57" s="128" t="s">
        <v>1559</v>
      </c>
      <c r="D57" s="136">
        <v>1000000</v>
      </c>
      <c r="E57" s="98" t="s">
        <v>505</v>
      </c>
      <c r="F57" s="131"/>
      <c r="G57" s="116"/>
    </row>
    <row r="58" spans="1:7" ht="14.5" customHeight="1">
      <c r="A58" s="116" t="s">
        <v>1500</v>
      </c>
      <c r="B58" s="116" t="s">
        <v>1205</v>
      </c>
      <c r="C58" s="128" t="s">
        <v>1560</v>
      </c>
      <c r="D58" s="141">
        <v>497000</v>
      </c>
      <c r="E58" s="130" t="s">
        <v>1561</v>
      </c>
      <c r="F58" s="131"/>
      <c r="G58" s="116"/>
    </row>
    <row r="59" spans="1:7" ht="14.5" customHeight="1">
      <c r="A59" s="116" t="s">
        <v>1500</v>
      </c>
      <c r="B59" s="116" t="s">
        <v>1205</v>
      </c>
      <c r="C59" s="128" t="s">
        <v>1562</v>
      </c>
      <c r="D59" s="141">
        <v>350000</v>
      </c>
      <c r="E59" s="98" t="s">
        <v>505</v>
      </c>
      <c r="F59" s="131"/>
      <c r="G59" s="116"/>
    </row>
    <row r="60" spans="1:7" ht="14.5" customHeight="1">
      <c r="A60" s="116" t="s">
        <v>1500</v>
      </c>
      <c r="B60" s="116" t="s">
        <v>1205</v>
      </c>
      <c r="C60" s="128" t="s">
        <v>1563</v>
      </c>
      <c r="D60" s="142">
        <v>1245000</v>
      </c>
      <c r="E60" s="98" t="s">
        <v>505</v>
      </c>
      <c r="F60" s="131"/>
      <c r="G60" s="116"/>
    </row>
    <row r="61" spans="1:7" ht="14.5" customHeight="1">
      <c r="A61" s="116" t="s">
        <v>1500</v>
      </c>
      <c r="B61" s="116" t="s">
        <v>1205</v>
      </c>
      <c r="C61" s="128" t="s">
        <v>1564</v>
      </c>
      <c r="D61" s="142">
        <v>1600000</v>
      </c>
      <c r="E61" s="98" t="s">
        <v>1565</v>
      </c>
      <c r="F61" s="131"/>
      <c r="G61" s="116"/>
    </row>
    <row r="62" spans="1:7" ht="14.5" customHeight="1">
      <c r="A62" s="116" t="s">
        <v>1500</v>
      </c>
      <c r="B62" s="116" t="s">
        <v>1205</v>
      </c>
      <c r="C62" s="128" t="s">
        <v>1566</v>
      </c>
      <c r="D62" s="141">
        <v>500000</v>
      </c>
      <c r="E62" s="98" t="s">
        <v>1565</v>
      </c>
      <c r="F62" s="131"/>
      <c r="G62" s="116"/>
    </row>
    <row r="63" spans="1:7" ht="14.5" customHeight="1">
      <c r="A63" s="116" t="s">
        <v>1500</v>
      </c>
      <c r="B63" s="116" t="s">
        <v>1205</v>
      </c>
      <c r="C63" s="128" t="s">
        <v>1567</v>
      </c>
      <c r="D63" s="141">
        <v>250000</v>
      </c>
      <c r="E63" s="98" t="s">
        <v>505</v>
      </c>
      <c r="F63" s="131"/>
      <c r="G63" s="116"/>
    </row>
    <row r="64" spans="1:7" ht="14.5" customHeight="1">
      <c r="A64" s="116" t="s">
        <v>1500</v>
      </c>
      <c r="B64" s="116" t="s">
        <v>1205</v>
      </c>
      <c r="C64" s="128" t="s">
        <v>1568</v>
      </c>
      <c r="D64" s="141">
        <v>433000</v>
      </c>
      <c r="E64" s="98" t="s">
        <v>505</v>
      </c>
      <c r="F64" s="131"/>
      <c r="G64" s="116"/>
    </row>
    <row r="65" spans="1:7" ht="14.5" customHeight="1">
      <c r="A65" s="116" t="s">
        <v>1500</v>
      </c>
      <c r="B65" s="116" t="s">
        <v>1205</v>
      </c>
      <c r="C65" s="128" t="s">
        <v>1569</v>
      </c>
      <c r="D65" s="142">
        <v>1000000</v>
      </c>
      <c r="E65" s="130" t="s">
        <v>1561</v>
      </c>
      <c r="F65" s="131"/>
      <c r="G65" s="116"/>
    </row>
    <row r="66" spans="1:7" ht="14.5" customHeight="1">
      <c r="A66" s="116" t="s">
        <v>1500</v>
      </c>
      <c r="B66" s="116" t="s">
        <v>1205</v>
      </c>
      <c r="C66" s="128" t="s">
        <v>1143</v>
      </c>
      <c r="D66" s="129">
        <v>1000000</v>
      </c>
      <c r="E66" s="130" t="s">
        <v>1561</v>
      </c>
      <c r="F66" s="131"/>
      <c r="G66" s="116"/>
    </row>
    <row r="67" spans="1:7" ht="14.5" customHeight="1">
      <c r="A67" s="116" t="s">
        <v>1500</v>
      </c>
      <c r="B67" s="116" t="s">
        <v>1205</v>
      </c>
      <c r="C67" s="128" t="s">
        <v>1570</v>
      </c>
      <c r="D67" s="136">
        <v>400000</v>
      </c>
      <c r="E67" s="98" t="s">
        <v>505</v>
      </c>
      <c r="F67" s="131">
        <v>11</v>
      </c>
      <c r="G67" s="132">
        <f>SUM(D57:D67)</f>
        <v>8275000</v>
      </c>
    </row>
    <row r="68" spans="1:7" ht="14.5" customHeight="1">
      <c r="A68" s="67" t="s">
        <v>1500</v>
      </c>
      <c r="B68" s="67" t="s">
        <v>1210</v>
      </c>
      <c r="C68" s="68" t="s">
        <v>1571</v>
      </c>
      <c r="D68" s="143">
        <v>350000</v>
      </c>
      <c r="E68" s="92" t="s">
        <v>1400</v>
      </c>
    </row>
    <row r="69" spans="1:7" ht="14.5" customHeight="1">
      <c r="A69" s="67" t="s">
        <v>1500</v>
      </c>
      <c r="B69" s="67" t="s">
        <v>1210</v>
      </c>
      <c r="C69" s="68" t="s">
        <v>1572</v>
      </c>
      <c r="D69" s="144">
        <v>1000000</v>
      </c>
      <c r="E69" s="92" t="s">
        <v>1400</v>
      </c>
    </row>
    <row r="70" spans="1:7" ht="14.5" customHeight="1">
      <c r="A70" s="67" t="s">
        <v>1500</v>
      </c>
      <c r="B70" s="67" t="s">
        <v>1210</v>
      </c>
      <c r="C70" s="68" t="s">
        <v>1573</v>
      </c>
      <c r="D70" s="144">
        <v>8250000</v>
      </c>
      <c r="E70" s="92" t="s">
        <v>1400</v>
      </c>
    </row>
    <row r="71" spans="1:7" ht="14.5" customHeight="1">
      <c r="A71" s="67" t="s">
        <v>1500</v>
      </c>
      <c r="B71" s="67" t="s">
        <v>1210</v>
      </c>
      <c r="C71" s="68" t="s">
        <v>1574</v>
      </c>
      <c r="D71" s="143">
        <v>508000</v>
      </c>
      <c r="E71" s="92" t="s">
        <v>1400</v>
      </c>
    </row>
    <row r="72" spans="1:7" ht="14.5" customHeight="1">
      <c r="A72" s="67" t="s">
        <v>1500</v>
      </c>
      <c r="B72" s="67" t="s">
        <v>1210</v>
      </c>
      <c r="C72" s="68" t="s">
        <v>1575</v>
      </c>
      <c r="D72" s="143">
        <v>150000</v>
      </c>
      <c r="E72" s="92" t="s">
        <v>1400</v>
      </c>
      <c r="F72" s="80">
        <v>5</v>
      </c>
      <c r="G72" s="70">
        <f>SUM(D68:D72)</f>
        <v>10258000</v>
      </c>
    </row>
    <row r="73" spans="1:7" ht="14.5" customHeight="1">
      <c r="A73" s="116" t="s">
        <v>1500</v>
      </c>
      <c r="B73" s="116" t="s">
        <v>1214</v>
      </c>
      <c r="C73" s="145" t="s">
        <v>1576</v>
      </c>
      <c r="D73" s="140">
        <v>1000000</v>
      </c>
      <c r="E73" s="98" t="s">
        <v>1406</v>
      </c>
      <c r="F73" s="131">
        <v>1</v>
      </c>
      <c r="G73" s="132">
        <f>D73</f>
        <v>1000000</v>
      </c>
    </row>
    <row r="74" spans="1:7" ht="14.5" customHeight="1">
      <c r="A74" s="67" t="s">
        <v>1500</v>
      </c>
      <c r="B74" s="67" t="s">
        <v>1212</v>
      </c>
      <c r="C74" s="68" t="s">
        <v>1577</v>
      </c>
      <c r="D74" s="143">
        <v>737000</v>
      </c>
      <c r="E74" s="92" t="s">
        <v>1578</v>
      </c>
    </row>
    <row r="75" spans="1:7" ht="14.5" customHeight="1">
      <c r="A75" s="67" t="s">
        <v>1500</v>
      </c>
      <c r="B75" s="67" t="s">
        <v>1212</v>
      </c>
      <c r="C75" s="68" t="s">
        <v>1579</v>
      </c>
      <c r="D75" s="143">
        <v>500000</v>
      </c>
      <c r="E75" s="92" t="s">
        <v>1411</v>
      </c>
    </row>
    <row r="76" spans="1:7" ht="14.5" customHeight="1">
      <c r="A76" s="67" t="s">
        <v>1500</v>
      </c>
      <c r="B76" s="67" t="s">
        <v>1212</v>
      </c>
      <c r="C76" s="68" t="s">
        <v>1580</v>
      </c>
      <c r="D76" s="144">
        <v>1500000</v>
      </c>
      <c r="E76" s="92" t="s">
        <v>1411</v>
      </c>
    </row>
    <row r="77" spans="1:7" ht="14.5" customHeight="1">
      <c r="A77" s="67" t="s">
        <v>1500</v>
      </c>
      <c r="B77" s="67" t="s">
        <v>1212</v>
      </c>
      <c r="C77" s="68" t="s">
        <v>1581</v>
      </c>
      <c r="D77" s="144">
        <v>1250000</v>
      </c>
      <c r="E77" s="92" t="s">
        <v>1411</v>
      </c>
    </row>
    <row r="78" spans="1:7" ht="14.5" customHeight="1">
      <c r="A78" s="67" t="s">
        <v>1500</v>
      </c>
      <c r="B78" s="67" t="s">
        <v>1212</v>
      </c>
      <c r="C78" s="68" t="s">
        <v>1582</v>
      </c>
      <c r="D78" s="144">
        <v>1000000</v>
      </c>
      <c r="E78" s="92" t="s">
        <v>1578</v>
      </c>
    </row>
    <row r="79" spans="1:7" ht="14.5" customHeight="1">
      <c r="A79" s="67" t="s">
        <v>1500</v>
      </c>
      <c r="B79" s="67" t="s">
        <v>1212</v>
      </c>
      <c r="C79" s="68" t="s">
        <v>1583</v>
      </c>
      <c r="D79" s="143">
        <v>493000</v>
      </c>
      <c r="E79" s="92" t="s">
        <v>1578</v>
      </c>
      <c r="F79" s="80">
        <v>6</v>
      </c>
      <c r="G79" s="70">
        <f>SUM(D74:D79)</f>
        <v>5480000</v>
      </c>
    </row>
    <row r="80" spans="1:7" ht="14.5" customHeight="1">
      <c r="A80" s="116" t="s">
        <v>1500</v>
      </c>
      <c r="B80" s="116" t="s">
        <v>1213</v>
      </c>
      <c r="C80" s="128" t="s">
        <v>1584</v>
      </c>
      <c r="D80" s="141">
        <v>700000</v>
      </c>
      <c r="E80" s="98" t="s">
        <v>1585</v>
      </c>
      <c r="F80" s="131"/>
      <c r="G80" s="116"/>
    </row>
    <row r="81" spans="1:7" ht="14.5" customHeight="1">
      <c r="A81" s="116" t="s">
        <v>1500</v>
      </c>
      <c r="B81" s="116" t="s">
        <v>1213</v>
      </c>
      <c r="C81" s="128" t="s">
        <v>1586</v>
      </c>
      <c r="D81" s="129">
        <v>500000</v>
      </c>
      <c r="E81" s="130" t="s">
        <v>1416</v>
      </c>
      <c r="F81" s="131"/>
      <c r="G81" s="116"/>
    </row>
    <row r="82" spans="1:7" ht="14.5" customHeight="1">
      <c r="A82" s="116" t="s">
        <v>1500</v>
      </c>
      <c r="B82" s="116" t="s">
        <v>1213</v>
      </c>
      <c r="C82" s="128" t="s">
        <v>1587</v>
      </c>
      <c r="D82" s="140">
        <v>60000</v>
      </c>
      <c r="E82" s="130" t="s">
        <v>1416</v>
      </c>
      <c r="F82" s="131"/>
      <c r="G82" s="116"/>
    </row>
    <row r="83" spans="1:7" ht="14.5" customHeight="1">
      <c r="A83" s="116" t="s">
        <v>1500</v>
      </c>
      <c r="B83" s="116" t="s">
        <v>1213</v>
      </c>
      <c r="C83" s="128" t="s">
        <v>1588</v>
      </c>
      <c r="D83" s="140">
        <v>675000</v>
      </c>
      <c r="E83" s="98" t="s">
        <v>1585</v>
      </c>
      <c r="F83" s="131"/>
      <c r="G83" s="116"/>
    </row>
    <row r="84" spans="1:7" ht="14.5" customHeight="1">
      <c r="A84" s="116" t="s">
        <v>1500</v>
      </c>
      <c r="B84" s="116" t="s">
        <v>1213</v>
      </c>
      <c r="C84" s="128" t="s">
        <v>1589</v>
      </c>
      <c r="D84" s="140">
        <v>940000</v>
      </c>
      <c r="E84" s="130" t="s">
        <v>1416</v>
      </c>
      <c r="F84" s="131"/>
      <c r="G84" s="116"/>
    </row>
    <row r="85" spans="1:7" ht="14.5" customHeight="1">
      <c r="A85" s="116" t="s">
        <v>1500</v>
      </c>
      <c r="B85" s="116" t="s">
        <v>1213</v>
      </c>
      <c r="C85" s="145" t="s">
        <v>1590</v>
      </c>
      <c r="D85" s="140">
        <v>264000</v>
      </c>
      <c r="E85" s="98" t="s">
        <v>1414</v>
      </c>
      <c r="F85" s="131"/>
      <c r="G85" s="116"/>
    </row>
    <row r="86" spans="1:7" ht="14.5" customHeight="1">
      <c r="A86" s="116" t="s">
        <v>1500</v>
      </c>
      <c r="B86" s="116" t="s">
        <v>1213</v>
      </c>
      <c r="C86" s="145" t="s">
        <v>1591</v>
      </c>
      <c r="D86" s="140">
        <v>1000000</v>
      </c>
      <c r="E86" s="98" t="s">
        <v>1592</v>
      </c>
      <c r="F86" s="131">
        <v>7</v>
      </c>
      <c r="G86" s="132">
        <f>SUM(D80:D86)</f>
        <v>4139000</v>
      </c>
    </row>
    <row r="87" spans="1:7" ht="14.5" customHeight="1">
      <c r="A87" s="67" t="s">
        <v>1500</v>
      </c>
      <c r="B87" s="90" t="s">
        <v>1241</v>
      </c>
      <c r="C87" s="146" t="s">
        <v>1593</v>
      </c>
      <c r="D87" s="147">
        <v>1000000</v>
      </c>
      <c r="E87" s="133" t="s">
        <v>1594</v>
      </c>
    </row>
    <row r="88" spans="1:7" ht="14.5" customHeight="1">
      <c r="A88" s="67" t="s">
        <v>1500</v>
      </c>
      <c r="B88" s="90" t="s">
        <v>1241</v>
      </c>
      <c r="C88" s="146" t="s">
        <v>1595</v>
      </c>
      <c r="D88" s="147">
        <v>1000000</v>
      </c>
      <c r="E88" s="133" t="s">
        <v>1594</v>
      </c>
    </row>
    <row r="89" spans="1:7" ht="14.5" customHeight="1">
      <c r="A89" s="67" t="s">
        <v>1500</v>
      </c>
      <c r="B89" s="90" t="s">
        <v>1241</v>
      </c>
      <c r="C89" s="146" t="s">
        <v>1596</v>
      </c>
      <c r="D89" s="147">
        <v>1500000</v>
      </c>
      <c r="E89" s="133" t="s">
        <v>1594</v>
      </c>
    </row>
    <row r="90" spans="1:7" ht="14.5" customHeight="1">
      <c r="A90" s="67" t="s">
        <v>1500</v>
      </c>
      <c r="B90" s="67" t="s">
        <v>1241</v>
      </c>
      <c r="C90" s="68" t="s">
        <v>1597</v>
      </c>
      <c r="D90" s="148">
        <v>700000</v>
      </c>
      <c r="E90" s="133" t="s">
        <v>1594</v>
      </c>
    </row>
    <row r="91" spans="1:7" ht="14.5" customHeight="1">
      <c r="A91" s="67" t="s">
        <v>1500</v>
      </c>
      <c r="B91" s="67" t="s">
        <v>1241</v>
      </c>
      <c r="C91" s="68" t="s">
        <v>1598</v>
      </c>
      <c r="D91" s="148">
        <v>1000000</v>
      </c>
      <c r="E91" s="127" t="s">
        <v>1599</v>
      </c>
    </row>
    <row r="92" spans="1:7" ht="14.5" customHeight="1">
      <c r="A92" s="67" t="s">
        <v>1500</v>
      </c>
      <c r="B92" s="67" t="s">
        <v>1241</v>
      </c>
      <c r="C92" s="68" t="s">
        <v>1600</v>
      </c>
      <c r="D92" s="139">
        <v>1900000</v>
      </c>
      <c r="E92" s="133" t="s">
        <v>1594</v>
      </c>
    </row>
    <row r="93" spans="1:7" ht="14.5" customHeight="1">
      <c r="A93" s="67" t="s">
        <v>1500</v>
      </c>
      <c r="B93" s="67" t="s">
        <v>1241</v>
      </c>
      <c r="C93" s="68" t="s">
        <v>1601</v>
      </c>
      <c r="D93" s="139">
        <v>2000000</v>
      </c>
      <c r="E93" s="133" t="s">
        <v>1594</v>
      </c>
    </row>
    <row r="94" spans="1:7" ht="14.5" customHeight="1">
      <c r="A94" s="67" t="s">
        <v>1500</v>
      </c>
      <c r="B94" s="67" t="s">
        <v>1241</v>
      </c>
      <c r="C94" s="68" t="s">
        <v>1602</v>
      </c>
      <c r="D94" s="139">
        <v>1000000</v>
      </c>
      <c r="E94" s="133" t="s">
        <v>1594</v>
      </c>
      <c r="F94" s="80">
        <v>8</v>
      </c>
      <c r="G94" s="70">
        <f>SUM(D87:D94)</f>
        <v>10100000</v>
      </c>
    </row>
    <row r="95" spans="1:7" ht="14.5" customHeight="1">
      <c r="A95" s="116" t="s">
        <v>1500</v>
      </c>
      <c r="B95" s="116" t="s">
        <v>1209</v>
      </c>
      <c r="C95" s="128" t="s">
        <v>1603</v>
      </c>
      <c r="D95" s="136">
        <v>4500000</v>
      </c>
      <c r="E95" s="98" t="s">
        <v>1604</v>
      </c>
      <c r="F95" s="131">
        <v>1</v>
      </c>
      <c r="G95" s="132">
        <f>D95</f>
        <v>4500000</v>
      </c>
    </row>
    <row r="96" spans="1:7" ht="14.5" customHeight="1">
      <c r="A96" s="67" t="s">
        <v>1500</v>
      </c>
      <c r="B96" s="91" t="s">
        <v>1216</v>
      </c>
      <c r="C96" s="146" t="s">
        <v>1605</v>
      </c>
      <c r="D96" s="144">
        <v>1400000</v>
      </c>
      <c r="E96" s="127" t="s">
        <v>71</v>
      </c>
    </row>
    <row r="97" spans="1:7" ht="14.5" customHeight="1">
      <c r="A97" s="67" t="s">
        <v>1500</v>
      </c>
      <c r="B97" s="91" t="s">
        <v>1216</v>
      </c>
      <c r="C97" s="146" t="s">
        <v>1606</v>
      </c>
      <c r="D97" s="149">
        <v>610000</v>
      </c>
      <c r="E97" s="127" t="s">
        <v>71</v>
      </c>
    </row>
    <row r="98" spans="1:7" ht="14.5" customHeight="1">
      <c r="A98" s="67" t="s">
        <v>1500</v>
      </c>
      <c r="B98" s="91" t="s">
        <v>1216</v>
      </c>
      <c r="C98" s="146" t="s">
        <v>1607</v>
      </c>
      <c r="D98" s="144">
        <v>1900000</v>
      </c>
      <c r="E98" s="127" t="s">
        <v>71</v>
      </c>
    </row>
    <row r="99" spans="1:7" ht="14.5" customHeight="1">
      <c r="A99" s="67" t="s">
        <v>1500</v>
      </c>
      <c r="B99" s="91" t="s">
        <v>1216</v>
      </c>
      <c r="C99" s="146" t="s">
        <v>1608</v>
      </c>
      <c r="D99" s="144">
        <v>1000000</v>
      </c>
      <c r="E99" s="127" t="s">
        <v>71</v>
      </c>
    </row>
    <row r="100" spans="1:7" ht="14.5" customHeight="1">
      <c r="A100" s="67" t="s">
        <v>1500</v>
      </c>
      <c r="B100" s="91" t="s">
        <v>1216</v>
      </c>
      <c r="C100" s="146" t="s">
        <v>1609</v>
      </c>
      <c r="D100" s="149">
        <v>577000</v>
      </c>
      <c r="E100" s="127" t="s">
        <v>71</v>
      </c>
    </row>
    <row r="101" spans="1:7" ht="14.5" customHeight="1">
      <c r="A101" s="67" t="s">
        <v>1500</v>
      </c>
      <c r="B101" s="91" t="s">
        <v>1216</v>
      </c>
      <c r="C101" s="146" t="s">
        <v>1610</v>
      </c>
      <c r="D101" s="149">
        <v>547000</v>
      </c>
      <c r="E101" s="127" t="s">
        <v>71</v>
      </c>
    </row>
    <row r="102" spans="1:7" ht="14.5" customHeight="1">
      <c r="A102" s="67" t="s">
        <v>1500</v>
      </c>
      <c r="B102" s="91" t="s">
        <v>1216</v>
      </c>
      <c r="C102" s="146" t="s">
        <v>1611</v>
      </c>
      <c r="D102" s="144">
        <v>2000000</v>
      </c>
      <c r="E102" s="127" t="s">
        <v>71</v>
      </c>
    </row>
    <row r="103" spans="1:7" ht="14.5" customHeight="1">
      <c r="A103" s="67" t="s">
        <v>1500</v>
      </c>
      <c r="B103" s="91" t="s">
        <v>1216</v>
      </c>
      <c r="C103" s="146" t="s">
        <v>1612</v>
      </c>
      <c r="D103" s="149">
        <v>480000</v>
      </c>
      <c r="E103" s="127" t="s">
        <v>71</v>
      </c>
    </row>
    <row r="104" spans="1:7" ht="14.5" customHeight="1">
      <c r="A104" s="67" t="s">
        <v>1500</v>
      </c>
      <c r="B104" s="91" t="s">
        <v>1216</v>
      </c>
      <c r="C104" s="146" t="s">
        <v>1613</v>
      </c>
      <c r="D104" s="149">
        <v>161000</v>
      </c>
      <c r="E104" s="127" t="s">
        <v>71</v>
      </c>
      <c r="F104" s="80">
        <v>9</v>
      </c>
      <c r="G104" s="70">
        <f>SUM(D96:D104)</f>
        <v>8675000</v>
      </c>
    </row>
    <row r="105" spans="1:7" ht="14.5" customHeight="1">
      <c r="A105" s="116" t="s">
        <v>1500</v>
      </c>
      <c r="B105" s="97" t="s">
        <v>1217</v>
      </c>
      <c r="C105" s="145" t="s">
        <v>1614</v>
      </c>
      <c r="D105" s="142">
        <v>5000000</v>
      </c>
      <c r="E105" s="130" t="s">
        <v>467</v>
      </c>
      <c r="F105" s="131"/>
      <c r="G105" s="116"/>
    </row>
    <row r="106" spans="1:7" ht="14.5" customHeight="1">
      <c r="A106" s="116" t="s">
        <v>1500</v>
      </c>
      <c r="B106" s="150" t="s">
        <v>1217</v>
      </c>
      <c r="C106" s="145" t="s">
        <v>1615</v>
      </c>
      <c r="D106" s="142">
        <v>2500000</v>
      </c>
      <c r="E106" s="130" t="s">
        <v>467</v>
      </c>
      <c r="F106" s="131">
        <v>2</v>
      </c>
      <c r="G106" s="132">
        <f>SUM(D105:D106)</f>
        <v>7500000</v>
      </c>
    </row>
    <row r="107" spans="1:7" ht="14.5" customHeight="1">
      <c r="A107" s="67" t="s">
        <v>1500</v>
      </c>
      <c r="B107" s="67" t="s">
        <v>1218</v>
      </c>
      <c r="C107" s="151" t="s">
        <v>1616</v>
      </c>
      <c r="D107" s="152">
        <v>2000000</v>
      </c>
      <c r="E107" s="127" t="s">
        <v>1424</v>
      </c>
    </row>
    <row r="108" spans="1:7" ht="14.5" customHeight="1">
      <c r="A108" s="67" t="s">
        <v>1500</v>
      </c>
      <c r="B108" s="67" t="s">
        <v>1218</v>
      </c>
      <c r="C108" s="151" t="s">
        <v>1617</v>
      </c>
      <c r="D108" s="153">
        <v>665000</v>
      </c>
      <c r="E108" s="127" t="s">
        <v>1424</v>
      </c>
    </row>
    <row r="109" spans="1:7" ht="14.5" customHeight="1">
      <c r="A109" s="67" t="s">
        <v>1500</v>
      </c>
      <c r="B109" s="67" t="s">
        <v>1218</v>
      </c>
      <c r="C109" s="61" t="s">
        <v>1618</v>
      </c>
      <c r="D109" s="153">
        <v>1000000</v>
      </c>
      <c r="E109" s="127" t="s">
        <v>1424</v>
      </c>
    </row>
    <row r="110" spans="1:7" ht="14.5" customHeight="1">
      <c r="A110" s="67" t="s">
        <v>1500</v>
      </c>
      <c r="B110" s="67" t="s">
        <v>1218</v>
      </c>
      <c r="C110" s="61" t="s">
        <v>1619</v>
      </c>
      <c r="D110" s="153">
        <v>1500000</v>
      </c>
      <c r="E110" s="127" t="s">
        <v>1424</v>
      </c>
    </row>
    <row r="111" spans="1:7" ht="14.5" customHeight="1">
      <c r="A111" s="67" t="s">
        <v>1500</v>
      </c>
      <c r="B111" s="67" t="s">
        <v>1218</v>
      </c>
      <c r="C111" s="61" t="s">
        <v>1620</v>
      </c>
      <c r="D111" s="153">
        <v>2000000</v>
      </c>
      <c r="E111" s="127" t="s">
        <v>1424</v>
      </c>
    </row>
    <row r="112" spans="1:7" ht="14.5" customHeight="1">
      <c r="A112" s="67" t="s">
        <v>1500</v>
      </c>
      <c r="B112" s="67" t="s">
        <v>1218</v>
      </c>
      <c r="C112" s="61" t="s">
        <v>1621</v>
      </c>
      <c r="D112" s="153">
        <v>4000000</v>
      </c>
      <c r="E112" s="127" t="s">
        <v>1424</v>
      </c>
      <c r="F112" s="80">
        <v>6</v>
      </c>
      <c r="G112" s="70">
        <f>SUM(D107:D112)</f>
        <v>11165000</v>
      </c>
    </row>
    <row r="113" spans="1:7" ht="14.5" customHeight="1">
      <c r="A113" s="116" t="s">
        <v>1500</v>
      </c>
      <c r="B113" s="150" t="s">
        <v>1219</v>
      </c>
      <c r="C113" s="128" t="s">
        <v>1622</v>
      </c>
      <c r="D113" s="154">
        <v>500000</v>
      </c>
      <c r="E113" s="130" t="s">
        <v>1434</v>
      </c>
      <c r="F113" s="131"/>
      <c r="G113" s="116"/>
    </row>
    <row r="114" spans="1:7" ht="14.5" customHeight="1">
      <c r="A114" s="116" t="s">
        <v>1500</v>
      </c>
      <c r="B114" s="150" t="s">
        <v>1219</v>
      </c>
      <c r="C114" s="128" t="s">
        <v>1623</v>
      </c>
      <c r="D114" s="129">
        <v>536000</v>
      </c>
      <c r="E114" s="154" t="s">
        <v>1429</v>
      </c>
      <c r="F114" s="131"/>
      <c r="G114" s="116"/>
    </row>
    <row r="115" spans="1:7" ht="14.5" customHeight="1">
      <c r="A115" s="116" t="s">
        <v>1500</v>
      </c>
      <c r="B115" s="150" t="s">
        <v>1219</v>
      </c>
      <c r="C115" s="128" t="s">
        <v>1624</v>
      </c>
      <c r="D115" s="142">
        <v>2000000</v>
      </c>
      <c r="E115" s="154" t="s">
        <v>1429</v>
      </c>
      <c r="F115" s="131"/>
      <c r="G115" s="116"/>
    </row>
    <row r="116" spans="1:7" ht="14.5" customHeight="1">
      <c r="A116" s="116" t="s">
        <v>1500</v>
      </c>
      <c r="B116" s="150" t="s">
        <v>1219</v>
      </c>
      <c r="C116" s="128" t="s">
        <v>1625</v>
      </c>
      <c r="D116" s="142">
        <v>464000</v>
      </c>
      <c r="E116" s="154" t="s">
        <v>1429</v>
      </c>
      <c r="F116" s="131"/>
      <c r="G116" s="116"/>
    </row>
    <row r="117" spans="1:7" ht="14.5" customHeight="1">
      <c r="A117" s="116" t="s">
        <v>1500</v>
      </c>
      <c r="B117" s="150" t="s">
        <v>1219</v>
      </c>
      <c r="C117" s="128" t="s">
        <v>1626</v>
      </c>
      <c r="D117" s="142">
        <v>400000</v>
      </c>
      <c r="E117" s="154" t="s">
        <v>1434</v>
      </c>
      <c r="F117" s="131"/>
      <c r="G117" s="116"/>
    </row>
    <row r="118" spans="1:7" ht="14.5" customHeight="1">
      <c r="A118" s="116" t="s">
        <v>1500</v>
      </c>
      <c r="B118" s="150" t="s">
        <v>1219</v>
      </c>
      <c r="C118" s="128" t="s">
        <v>1627</v>
      </c>
      <c r="D118" s="142">
        <v>1242000</v>
      </c>
      <c r="E118" s="154" t="s">
        <v>1431</v>
      </c>
      <c r="F118" s="131"/>
      <c r="G118" s="116"/>
    </row>
    <row r="119" spans="1:7" ht="14.5" customHeight="1">
      <c r="A119" s="116" t="s">
        <v>1500</v>
      </c>
      <c r="B119" s="150" t="s">
        <v>1219</v>
      </c>
      <c r="C119" s="128" t="s">
        <v>1628</v>
      </c>
      <c r="D119" s="155">
        <v>1000000</v>
      </c>
      <c r="E119" s="154" t="s">
        <v>1429</v>
      </c>
      <c r="F119" s="131"/>
      <c r="G119" s="116"/>
    </row>
    <row r="120" spans="1:7" ht="14.5" customHeight="1">
      <c r="A120" s="116" t="s">
        <v>1500</v>
      </c>
      <c r="B120" s="150" t="s">
        <v>1219</v>
      </c>
      <c r="C120" s="128" t="s">
        <v>1629</v>
      </c>
      <c r="D120" s="141">
        <v>825000</v>
      </c>
      <c r="E120" s="154" t="s">
        <v>1431</v>
      </c>
      <c r="F120" s="131"/>
      <c r="G120" s="116"/>
    </row>
    <row r="121" spans="1:7" ht="14.5" customHeight="1">
      <c r="A121" s="116" t="s">
        <v>1500</v>
      </c>
      <c r="B121" s="150" t="s">
        <v>1219</v>
      </c>
      <c r="C121" s="128" t="s">
        <v>1630</v>
      </c>
      <c r="D121" s="141">
        <v>500000</v>
      </c>
      <c r="E121" s="154" t="s">
        <v>1434</v>
      </c>
      <c r="F121" s="131"/>
      <c r="G121" s="116"/>
    </row>
    <row r="122" spans="1:7" ht="14.5" customHeight="1">
      <c r="A122" s="116" t="s">
        <v>1500</v>
      </c>
      <c r="B122" s="150" t="s">
        <v>1219</v>
      </c>
      <c r="C122" s="128" t="s">
        <v>1631</v>
      </c>
      <c r="D122" s="141">
        <v>264000</v>
      </c>
      <c r="E122" s="154" t="s">
        <v>1429</v>
      </c>
      <c r="F122" s="131"/>
      <c r="G122" s="116"/>
    </row>
    <row r="123" spans="1:7" ht="14.5" customHeight="1">
      <c r="A123" s="116" t="s">
        <v>1500</v>
      </c>
      <c r="B123" s="150" t="s">
        <v>1219</v>
      </c>
      <c r="C123" s="128" t="s">
        <v>1632</v>
      </c>
      <c r="D123" s="141">
        <v>181000</v>
      </c>
      <c r="E123" s="154" t="s">
        <v>1429</v>
      </c>
      <c r="F123" s="131"/>
      <c r="G123" s="116"/>
    </row>
    <row r="124" spans="1:7" ht="14.5" customHeight="1">
      <c r="A124" s="116" t="s">
        <v>1500</v>
      </c>
      <c r="B124" s="150" t="s">
        <v>1219</v>
      </c>
      <c r="C124" s="128" t="s">
        <v>1633</v>
      </c>
      <c r="D124" s="141">
        <v>750000</v>
      </c>
      <c r="E124" s="154" t="s">
        <v>1434</v>
      </c>
      <c r="F124" s="131"/>
      <c r="G124" s="116"/>
    </row>
    <row r="125" spans="1:7" ht="14.5" customHeight="1">
      <c r="A125" s="116" t="s">
        <v>1500</v>
      </c>
      <c r="B125" s="150" t="s">
        <v>1219</v>
      </c>
      <c r="C125" s="128" t="s">
        <v>1634</v>
      </c>
      <c r="D125" s="129">
        <v>400000</v>
      </c>
      <c r="E125" s="154" t="s">
        <v>1434</v>
      </c>
      <c r="F125" s="131"/>
      <c r="G125" s="116"/>
    </row>
    <row r="126" spans="1:7" ht="14.5" customHeight="1">
      <c r="A126" s="116" t="s">
        <v>1500</v>
      </c>
      <c r="B126" s="150" t="s">
        <v>1219</v>
      </c>
      <c r="C126" s="128" t="s">
        <v>1635</v>
      </c>
      <c r="D126" s="141">
        <v>728000</v>
      </c>
      <c r="E126" s="154" t="s">
        <v>1434</v>
      </c>
      <c r="F126" s="131">
        <v>14</v>
      </c>
      <c r="G126" s="132">
        <f>SUM(D113:D126)</f>
        <v>9790000</v>
      </c>
    </row>
    <row r="127" spans="1:7" ht="14.5" customHeight="1">
      <c r="A127" s="67" t="s">
        <v>1500</v>
      </c>
      <c r="B127" s="156" t="s">
        <v>1221</v>
      </c>
      <c r="C127" s="67" t="s">
        <v>1636</v>
      </c>
      <c r="D127" s="143">
        <v>500000</v>
      </c>
      <c r="E127" s="153" t="s">
        <v>1445</v>
      </c>
      <c r="F127" s="80">
        <v>1</v>
      </c>
      <c r="G127" s="70">
        <f>D127</f>
        <v>500000</v>
      </c>
    </row>
    <row r="128" spans="1:7" ht="14.5" customHeight="1">
      <c r="A128" s="116" t="s">
        <v>1500</v>
      </c>
      <c r="B128" s="150" t="s">
        <v>1222</v>
      </c>
      <c r="C128" s="116" t="s">
        <v>1637</v>
      </c>
      <c r="D128" s="141">
        <v>2000000</v>
      </c>
      <c r="E128" s="154" t="s">
        <v>1452</v>
      </c>
      <c r="F128" s="131"/>
      <c r="G128" s="116"/>
    </row>
    <row r="129" spans="1:7" ht="14.5" customHeight="1">
      <c r="A129" s="116" t="s">
        <v>1500</v>
      </c>
      <c r="B129" s="150" t="s">
        <v>1222</v>
      </c>
      <c r="C129" s="116" t="s">
        <v>1638</v>
      </c>
      <c r="D129" s="141">
        <v>4000000</v>
      </c>
      <c r="E129" s="154" t="s">
        <v>1452</v>
      </c>
      <c r="F129" s="131"/>
      <c r="G129" s="116"/>
    </row>
    <row r="130" spans="1:7" ht="14.5" customHeight="1">
      <c r="A130" s="116" t="s">
        <v>1500</v>
      </c>
      <c r="B130" s="150" t="s">
        <v>1222</v>
      </c>
      <c r="C130" s="116" t="s">
        <v>1639</v>
      </c>
      <c r="D130" s="155">
        <v>1589000</v>
      </c>
      <c r="E130" s="154" t="s">
        <v>1452</v>
      </c>
      <c r="F130" s="131">
        <v>3</v>
      </c>
      <c r="G130" s="132">
        <f>SUM(D128:D130)</f>
        <v>7589000</v>
      </c>
    </row>
    <row r="131" spans="1:7" ht="14.5" customHeight="1">
      <c r="A131" s="67" t="s">
        <v>1500</v>
      </c>
      <c r="B131" s="90" t="s">
        <v>1227</v>
      </c>
      <c r="C131" s="67" t="s">
        <v>1640</v>
      </c>
      <c r="D131" s="149">
        <v>1000000</v>
      </c>
      <c r="E131" s="153" t="s">
        <v>1463</v>
      </c>
    </row>
    <row r="132" spans="1:7" ht="14.5" customHeight="1">
      <c r="A132" s="67" t="s">
        <v>1500</v>
      </c>
      <c r="B132" s="138" t="s">
        <v>1227</v>
      </c>
      <c r="C132" s="67" t="s">
        <v>1641</v>
      </c>
      <c r="D132" s="149">
        <v>2180000</v>
      </c>
      <c r="E132" s="153" t="s">
        <v>1463</v>
      </c>
      <c r="F132" s="80">
        <v>2</v>
      </c>
      <c r="G132" s="70">
        <f>SUM(D131:D132)</f>
        <v>3180000</v>
      </c>
    </row>
    <row r="133" spans="1:7" ht="14.5" customHeight="1">
      <c r="A133" s="116" t="s">
        <v>1500</v>
      </c>
      <c r="B133" s="150" t="s">
        <v>1244</v>
      </c>
      <c r="C133" s="157" t="s">
        <v>1642</v>
      </c>
      <c r="D133" s="141">
        <v>880000</v>
      </c>
      <c r="E133" s="154" t="s">
        <v>1470</v>
      </c>
      <c r="F133" s="131"/>
      <c r="G133" s="116"/>
    </row>
    <row r="134" spans="1:7" ht="14.5" customHeight="1">
      <c r="A134" s="116" t="s">
        <v>1500</v>
      </c>
      <c r="B134" s="150" t="s">
        <v>1244</v>
      </c>
      <c r="C134" s="116" t="s">
        <v>1643</v>
      </c>
      <c r="D134" s="141">
        <v>300000</v>
      </c>
      <c r="E134" s="154" t="s">
        <v>1470</v>
      </c>
      <c r="F134" s="131"/>
      <c r="G134" s="116"/>
    </row>
    <row r="135" spans="1:7" ht="14.5" customHeight="1">
      <c r="A135" s="116" t="s">
        <v>1500</v>
      </c>
      <c r="B135" s="150" t="s">
        <v>1244</v>
      </c>
      <c r="C135" s="116" t="s">
        <v>1644</v>
      </c>
      <c r="D135" s="129">
        <v>2000000</v>
      </c>
      <c r="E135" s="154" t="s">
        <v>1470</v>
      </c>
      <c r="F135" s="131">
        <v>3</v>
      </c>
      <c r="G135" s="132">
        <f>SUM(D133:D135)</f>
        <v>3180000</v>
      </c>
    </row>
    <row r="136" spans="1:7" ht="14.5" customHeight="1">
      <c r="A136" s="67" t="s">
        <v>1500</v>
      </c>
      <c r="B136" s="138" t="s">
        <v>1228</v>
      </c>
      <c r="C136" s="67" t="s">
        <v>1645</v>
      </c>
      <c r="D136" s="143">
        <v>800000</v>
      </c>
      <c r="E136" s="127" t="s">
        <v>1476</v>
      </c>
    </row>
    <row r="137" spans="1:7" ht="14.5" customHeight="1">
      <c r="A137" s="67" t="s">
        <v>1500</v>
      </c>
      <c r="B137" s="138" t="s">
        <v>1228</v>
      </c>
      <c r="C137" s="67" t="s">
        <v>817</v>
      </c>
      <c r="D137" s="149">
        <v>2500000</v>
      </c>
      <c r="E137" s="127" t="s">
        <v>1646</v>
      </c>
    </row>
    <row r="138" spans="1:7" ht="14.5" customHeight="1">
      <c r="A138" s="67" t="s">
        <v>1500</v>
      </c>
      <c r="B138" s="138" t="s">
        <v>1228</v>
      </c>
      <c r="C138" s="158" t="s">
        <v>1647</v>
      </c>
      <c r="D138" s="143">
        <v>768000</v>
      </c>
      <c r="E138" s="127" t="s">
        <v>1648</v>
      </c>
    </row>
    <row r="139" spans="1:7" ht="14.5" customHeight="1">
      <c r="A139" s="67" t="s">
        <v>1500</v>
      </c>
      <c r="B139" s="138" t="s">
        <v>1228</v>
      </c>
      <c r="C139" s="67" t="s">
        <v>1649</v>
      </c>
      <c r="D139" s="149">
        <v>1600000</v>
      </c>
      <c r="E139" s="127" t="s">
        <v>1476</v>
      </c>
    </row>
    <row r="140" spans="1:7" ht="14.5" customHeight="1">
      <c r="A140" s="67" t="s">
        <v>1500</v>
      </c>
      <c r="B140" s="138" t="s">
        <v>1228</v>
      </c>
      <c r="C140" s="158" t="s">
        <v>1650</v>
      </c>
      <c r="D140" s="149">
        <v>1500000</v>
      </c>
      <c r="E140" s="127" t="s">
        <v>1476</v>
      </c>
    </row>
    <row r="141" spans="1:7" ht="14.5" customHeight="1">
      <c r="A141" s="67" t="s">
        <v>1500</v>
      </c>
      <c r="B141" s="138" t="s">
        <v>1228</v>
      </c>
      <c r="C141" s="67" t="s">
        <v>1651</v>
      </c>
      <c r="D141" s="110">
        <v>2000000</v>
      </c>
      <c r="E141" s="127" t="s">
        <v>1479</v>
      </c>
    </row>
    <row r="142" spans="1:7" ht="14.5" customHeight="1">
      <c r="A142" s="67" t="s">
        <v>1500</v>
      </c>
      <c r="B142" s="138" t="s">
        <v>1228</v>
      </c>
      <c r="C142" s="159" t="s">
        <v>1652</v>
      </c>
      <c r="D142" s="78">
        <v>1340000</v>
      </c>
      <c r="E142" s="127" t="s">
        <v>1476</v>
      </c>
      <c r="F142" s="80">
        <v>7</v>
      </c>
      <c r="G142" s="70">
        <f>SUM(D136:D142)</f>
        <v>10508000</v>
      </c>
    </row>
    <row r="143" spans="1:7" ht="14.5" customHeight="1">
      <c r="A143" s="116" t="s">
        <v>1500</v>
      </c>
      <c r="B143" s="137" t="s">
        <v>1245</v>
      </c>
      <c r="C143" s="160" t="s">
        <v>1653</v>
      </c>
      <c r="D143" s="161">
        <v>2000000</v>
      </c>
      <c r="E143" s="130" t="s">
        <v>1483</v>
      </c>
      <c r="F143" s="131"/>
      <c r="G143" s="116"/>
    </row>
    <row r="144" spans="1:7" ht="14.5" customHeight="1">
      <c r="A144" s="116" t="s">
        <v>1500</v>
      </c>
      <c r="B144" s="137" t="s">
        <v>1245</v>
      </c>
      <c r="C144" s="160" t="s">
        <v>1654</v>
      </c>
      <c r="D144" s="161">
        <v>2500000</v>
      </c>
      <c r="E144" s="130" t="s">
        <v>1483</v>
      </c>
      <c r="F144" s="131"/>
      <c r="G144" s="116"/>
    </row>
    <row r="145" spans="1:7" ht="14.5" customHeight="1">
      <c r="A145" s="116" t="s">
        <v>1500</v>
      </c>
      <c r="B145" s="137" t="s">
        <v>1245</v>
      </c>
      <c r="C145" s="160" t="s">
        <v>1655</v>
      </c>
      <c r="D145" s="161">
        <v>1400000</v>
      </c>
      <c r="E145" s="130" t="s">
        <v>1486</v>
      </c>
      <c r="F145" s="131"/>
      <c r="G145" s="116"/>
    </row>
    <row r="146" spans="1:7" ht="14.5" customHeight="1">
      <c r="A146" s="116" t="s">
        <v>1500</v>
      </c>
      <c r="B146" s="137" t="s">
        <v>1245</v>
      </c>
      <c r="C146" s="160" t="s">
        <v>1656</v>
      </c>
      <c r="D146" s="162">
        <v>590000</v>
      </c>
      <c r="E146" s="130" t="s">
        <v>1483</v>
      </c>
      <c r="F146" s="131"/>
      <c r="G146" s="116"/>
    </row>
    <row r="147" spans="1:7" ht="14.5" customHeight="1">
      <c r="A147" s="116" t="s">
        <v>1500</v>
      </c>
      <c r="B147" s="137" t="s">
        <v>1245</v>
      </c>
      <c r="C147" s="160" t="s">
        <v>1657</v>
      </c>
      <c r="D147" s="161">
        <v>1200000</v>
      </c>
      <c r="E147" s="130" t="s">
        <v>1483</v>
      </c>
      <c r="F147" s="131"/>
      <c r="G147" s="116"/>
    </row>
    <row r="148" spans="1:7" ht="14.5" customHeight="1">
      <c r="A148" s="116" t="s">
        <v>1500</v>
      </c>
      <c r="B148" s="137" t="s">
        <v>1245</v>
      </c>
      <c r="C148" s="163" t="s">
        <v>1658</v>
      </c>
      <c r="D148" s="111">
        <v>4000000</v>
      </c>
      <c r="E148" s="130" t="s">
        <v>1483</v>
      </c>
      <c r="F148" s="131"/>
      <c r="G148" s="116"/>
    </row>
    <row r="149" spans="1:7" ht="14.5" customHeight="1">
      <c r="A149" s="116" t="s">
        <v>1500</v>
      </c>
      <c r="B149" s="137" t="s">
        <v>1245</v>
      </c>
      <c r="C149" s="163" t="s">
        <v>1659</v>
      </c>
      <c r="D149" s="111">
        <v>500000</v>
      </c>
      <c r="E149" s="130" t="s">
        <v>1483</v>
      </c>
      <c r="F149" s="131"/>
      <c r="G149" s="116"/>
    </row>
    <row r="150" spans="1:7" ht="14.5" customHeight="1">
      <c r="A150" s="116" t="s">
        <v>1500</v>
      </c>
      <c r="B150" s="137" t="s">
        <v>1245</v>
      </c>
      <c r="C150" s="163" t="s">
        <v>1660</v>
      </c>
      <c r="D150" s="164">
        <v>5102000</v>
      </c>
      <c r="E150" s="130" t="s">
        <v>1483</v>
      </c>
      <c r="F150" s="131"/>
      <c r="G150" s="116"/>
    </row>
    <row r="151" spans="1:7" ht="14.5" customHeight="1">
      <c r="A151" s="116" t="s">
        <v>1500</v>
      </c>
      <c r="B151" s="116" t="s">
        <v>1245</v>
      </c>
      <c r="C151" s="163" t="s">
        <v>1661</v>
      </c>
      <c r="D151" s="129">
        <v>1500000</v>
      </c>
      <c r="E151" s="130" t="s">
        <v>1483</v>
      </c>
      <c r="F151" s="131"/>
      <c r="G151" s="116"/>
    </row>
    <row r="152" spans="1:7" ht="14.5" customHeight="1">
      <c r="A152" s="116" t="s">
        <v>1500</v>
      </c>
      <c r="B152" s="116" t="s">
        <v>1245</v>
      </c>
      <c r="C152" s="163" t="s">
        <v>1662</v>
      </c>
      <c r="D152" s="129">
        <v>750000</v>
      </c>
      <c r="E152" s="130" t="s">
        <v>1483</v>
      </c>
      <c r="F152" s="131">
        <v>10</v>
      </c>
      <c r="G152" s="132">
        <f>SUM(D143:D152)</f>
        <v>19542000</v>
      </c>
    </row>
    <row r="153" spans="1:7" ht="14.5" customHeight="1">
      <c r="A153" s="67" t="s">
        <v>1500</v>
      </c>
      <c r="B153" s="138" t="s">
        <v>1229</v>
      </c>
      <c r="C153" s="165" t="s">
        <v>1663</v>
      </c>
      <c r="D153" s="166">
        <v>1630000</v>
      </c>
      <c r="E153" s="127" t="s">
        <v>1494</v>
      </c>
    </row>
    <row r="154" spans="1:7" ht="14.5" customHeight="1">
      <c r="A154" s="67" t="s">
        <v>1500</v>
      </c>
      <c r="B154" s="138" t="s">
        <v>1229</v>
      </c>
      <c r="C154" s="165" t="s">
        <v>1664</v>
      </c>
      <c r="D154" s="166">
        <v>1100000</v>
      </c>
      <c r="E154" s="127" t="s">
        <v>1494</v>
      </c>
    </row>
    <row r="155" spans="1:7">
      <c r="A155" s="67" t="s">
        <v>1500</v>
      </c>
      <c r="B155" s="138" t="s">
        <v>1229</v>
      </c>
      <c r="C155" s="165" t="s">
        <v>1665</v>
      </c>
      <c r="D155" s="166">
        <v>1100000</v>
      </c>
      <c r="E155" s="127" t="s">
        <v>1494</v>
      </c>
    </row>
    <row r="156" spans="1:7">
      <c r="A156" s="67" t="s">
        <v>1500</v>
      </c>
      <c r="B156" s="138" t="s">
        <v>1229</v>
      </c>
      <c r="C156" s="167" t="s">
        <v>1666</v>
      </c>
      <c r="D156" s="166">
        <v>1100000</v>
      </c>
      <c r="E156" s="127" t="s">
        <v>1494</v>
      </c>
      <c r="F156" s="80">
        <v>4</v>
      </c>
      <c r="G156" s="70">
        <f>SUM(D153:D156)</f>
        <v>4930000</v>
      </c>
    </row>
    <row r="157" spans="1:7" s="168" customFormat="1">
      <c r="C157" s="169" t="s">
        <v>1232</v>
      </c>
      <c r="D157" s="170">
        <f>SUM(D2:D156)</f>
        <v>242391000</v>
      </c>
      <c r="E157" s="169"/>
      <c r="F157" s="171">
        <f>SUM(F2:F156)</f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68BDC-5603-43D5-89B9-38F2B50368A1}">
  <dimension ref="A1:I56"/>
  <sheetViews>
    <sheetView workbookViewId="0">
      <selection activeCell="G68" sqref="G68"/>
    </sheetView>
  </sheetViews>
  <sheetFormatPr defaultColWidth="8.796875" defaultRowHeight="14.5"/>
  <cols>
    <col min="1" max="1" width="13.796875" style="59" customWidth="1"/>
    <col min="2" max="2" width="23.296875" style="20" bestFit="1" customWidth="1"/>
    <col min="3" max="3" width="28.796875" style="11" customWidth="1"/>
    <col min="4" max="4" width="26.296875" style="55" bestFit="1" customWidth="1"/>
    <col min="5" max="5" width="31.296875" style="13" customWidth="1"/>
    <col min="6" max="6" width="17.69921875" style="12" customWidth="1"/>
    <col min="7" max="7" width="19.19921875" style="13" customWidth="1"/>
    <col min="8" max="16384" width="8.796875" style="10"/>
  </cols>
  <sheetData>
    <row r="1" spans="1:9">
      <c r="A1" s="58" t="s">
        <v>1</v>
      </c>
      <c r="B1" s="41" t="s">
        <v>1236</v>
      </c>
      <c r="C1" s="40" t="s">
        <v>1247</v>
      </c>
      <c r="D1" s="54" t="s">
        <v>1237</v>
      </c>
      <c r="E1" s="40" t="s">
        <v>1248</v>
      </c>
      <c r="F1" s="39" t="s">
        <v>1238</v>
      </c>
      <c r="G1" s="40" t="s">
        <v>1239</v>
      </c>
    </row>
    <row r="2" spans="1:9">
      <c r="A2" s="59" t="s">
        <v>1186</v>
      </c>
      <c r="B2" s="51">
        <f>'House Clean Water Earmarks'!G3</f>
        <v>2</v>
      </c>
      <c r="C2" s="11">
        <f>'House Clean Water Earmarks'!F3</f>
        <v>4000000</v>
      </c>
      <c r="D2" s="55">
        <f>'House Drinking Water Earmarks'!G4</f>
        <v>3</v>
      </c>
      <c r="E2" s="11">
        <f>'House Drinking Water Earmarks'!F4</f>
        <v>3520000</v>
      </c>
      <c r="F2" s="12">
        <f t="shared" ref="F2:G26" si="0">B2+D2</f>
        <v>5</v>
      </c>
      <c r="G2" s="13">
        <f t="shared" si="0"/>
        <v>7520000</v>
      </c>
    </row>
    <row r="3" spans="1:9">
      <c r="A3" s="59" t="s">
        <v>1240</v>
      </c>
      <c r="B3" s="51">
        <v>0</v>
      </c>
      <c r="E3" s="11"/>
      <c r="F3" s="12">
        <f t="shared" si="0"/>
        <v>0</v>
      </c>
      <c r="G3" s="13">
        <f t="shared" si="0"/>
        <v>0</v>
      </c>
      <c r="I3" s="14"/>
    </row>
    <row r="4" spans="1:9">
      <c r="A4" s="59" t="s">
        <v>1188</v>
      </c>
      <c r="B4" s="51">
        <f>'House Clean Water Earmarks'!G11</f>
        <v>8</v>
      </c>
      <c r="C4" s="11">
        <f>'House Clean Water Earmarks'!F13</f>
        <v>6750000</v>
      </c>
      <c r="D4" s="55">
        <f>'House Drinking Water Earmarks'!G10</f>
        <v>6</v>
      </c>
      <c r="E4" s="11">
        <f>'House Drinking Water Earmarks'!F10</f>
        <v>7151386</v>
      </c>
      <c r="F4" s="12">
        <f t="shared" si="0"/>
        <v>14</v>
      </c>
      <c r="G4" s="13">
        <f>$C4+$E4</f>
        <v>13901386</v>
      </c>
    </row>
    <row r="5" spans="1:9">
      <c r="A5" s="59" t="s">
        <v>1187</v>
      </c>
      <c r="B5" s="51">
        <f>'House Clean Water Earmarks'!G13</f>
        <v>2</v>
      </c>
      <c r="C5" s="11">
        <f>'House Clean Water Earmarks'!F11</f>
        <v>10634800</v>
      </c>
      <c r="E5" s="11"/>
      <c r="F5" s="12">
        <f t="shared" si="0"/>
        <v>2</v>
      </c>
      <c r="G5" s="13">
        <f t="shared" ref="G5:G52" si="1">$C5+$E5</f>
        <v>10634800</v>
      </c>
    </row>
    <row r="6" spans="1:9">
      <c r="A6" s="59" t="s">
        <v>1189</v>
      </c>
      <c r="B6" s="51">
        <f>'House Clean Water Earmarks'!G57</f>
        <v>44</v>
      </c>
      <c r="C6" s="11">
        <f>'House Clean Water Earmarks'!F57</f>
        <v>53283307</v>
      </c>
      <c r="D6" s="55">
        <f>'House Drinking Water Earmarks'!G45</f>
        <v>35</v>
      </c>
      <c r="E6" s="11">
        <f>'House Drinking Water Earmarks'!F45</f>
        <v>44117600</v>
      </c>
      <c r="F6" s="12">
        <f t="shared" si="0"/>
        <v>79</v>
      </c>
      <c r="G6" s="13">
        <f t="shared" si="1"/>
        <v>97400907</v>
      </c>
    </row>
    <row r="7" spans="1:9">
      <c r="A7" s="59" t="s">
        <v>1190</v>
      </c>
      <c r="B7" s="51">
        <f>'House Clean Water Earmarks'!G63</f>
        <v>6</v>
      </c>
      <c r="C7" s="11">
        <f>'House Clean Water Earmarks'!F63</f>
        <v>5923200</v>
      </c>
      <c r="D7" s="55">
        <f>'House Drinking Water Earmarks'!G50</f>
        <v>5</v>
      </c>
      <c r="E7" s="11">
        <f>'House Drinking Water Earmarks'!F50</f>
        <v>4264796</v>
      </c>
      <c r="F7" s="12">
        <f t="shared" si="0"/>
        <v>11</v>
      </c>
      <c r="G7" s="13">
        <f t="shared" si="1"/>
        <v>10187996</v>
      </c>
    </row>
    <row r="8" spans="1:9">
      <c r="A8" s="59" t="s">
        <v>1191</v>
      </c>
      <c r="B8" s="51">
        <f>'House Clean Water Earmarks'!G70</f>
        <v>7</v>
      </c>
      <c r="C8" s="11">
        <f>'House Clean Water Earmarks'!F70</f>
        <v>7635269</v>
      </c>
      <c r="D8" s="55">
        <f>'House Drinking Water Earmarks'!G52</f>
        <v>2</v>
      </c>
      <c r="E8" s="11">
        <f>'House Drinking Water Earmarks'!F52</f>
        <v>2211600</v>
      </c>
      <c r="F8" s="12">
        <f t="shared" si="0"/>
        <v>9</v>
      </c>
      <c r="G8" s="13">
        <f t="shared" si="1"/>
        <v>9846869</v>
      </c>
    </row>
    <row r="9" spans="1:9">
      <c r="A9" s="59" t="s">
        <v>1192</v>
      </c>
      <c r="B9" s="51">
        <f>'House Clean Water Earmarks'!G72</f>
        <v>2</v>
      </c>
      <c r="C9" s="11">
        <f>'House Clean Water Earmarks'!F72</f>
        <v>1537249</v>
      </c>
      <c r="E9" s="11"/>
      <c r="F9" s="12">
        <f t="shared" si="0"/>
        <v>2</v>
      </c>
      <c r="G9" s="13">
        <f t="shared" si="1"/>
        <v>1537249</v>
      </c>
    </row>
    <row r="10" spans="1:9">
      <c r="A10" s="59" t="s">
        <v>1193</v>
      </c>
      <c r="B10" s="51">
        <f>'House Clean Water Earmarks'!G117</f>
        <v>45</v>
      </c>
      <c r="C10" s="11">
        <f>'House Clean Water Earmarks'!F117</f>
        <v>55920600</v>
      </c>
      <c r="D10" s="55">
        <f>'House Drinking Water Earmarks'!G74</f>
        <v>22</v>
      </c>
      <c r="E10" s="11">
        <f>'House Drinking Water Earmarks'!F74</f>
        <v>21955328</v>
      </c>
      <c r="F10" s="12">
        <f t="shared" si="0"/>
        <v>67</v>
      </c>
      <c r="G10" s="13">
        <f t="shared" si="1"/>
        <v>77875928</v>
      </c>
    </row>
    <row r="11" spans="1:9">
      <c r="A11" s="59" t="s">
        <v>1194</v>
      </c>
      <c r="B11" s="51">
        <f>'House Clean Water Earmarks'!G132</f>
        <v>15</v>
      </c>
      <c r="C11" s="11">
        <f>'House Clean Water Earmarks'!F132</f>
        <v>16573554</v>
      </c>
      <c r="D11" s="55">
        <f>'House Drinking Water Earmarks'!G92</f>
        <v>18</v>
      </c>
      <c r="E11" s="11">
        <f>'House Drinking Water Earmarks'!F92</f>
        <v>16018420</v>
      </c>
      <c r="F11" s="12">
        <f t="shared" si="0"/>
        <v>33</v>
      </c>
      <c r="G11" s="13">
        <f t="shared" si="1"/>
        <v>32591974</v>
      </c>
    </row>
    <row r="12" spans="1:9">
      <c r="A12" s="59" t="s">
        <v>1195</v>
      </c>
      <c r="B12" s="51">
        <f>'House Clean Water Earmarks'!G133</f>
        <v>1</v>
      </c>
      <c r="C12" s="11">
        <f>'House Clean Water Earmarks'!F133</f>
        <v>1105800</v>
      </c>
      <c r="D12" s="55">
        <f>'House Drinking Water Earmarks'!G95</f>
        <v>3</v>
      </c>
      <c r="E12" s="11">
        <f>'House Drinking Water Earmarks'!F95</f>
        <v>3317400</v>
      </c>
      <c r="F12" s="12">
        <f t="shared" si="0"/>
        <v>4</v>
      </c>
      <c r="G12" s="13">
        <f t="shared" si="1"/>
        <v>4423200</v>
      </c>
    </row>
    <row r="13" spans="1:9">
      <c r="A13" s="59" t="s">
        <v>1234</v>
      </c>
      <c r="B13" s="51">
        <v>0</v>
      </c>
      <c r="D13" s="55">
        <f>'House Drinking Water Earmarks'!G98</f>
        <v>3</v>
      </c>
      <c r="E13" s="11">
        <f>'House Drinking Water Earmarks'!F98</f>
        <v>11000000</v>
      </c>
      <c r="F13" s="12">
        <f t="shared" si="0"/>
        <v>3</v>
      </c>
      <c r="G13" s="13">
        <f t="shared" si="1"/>
        <v>11000000</v>
      </c>
    </row>
    <row r="14" spans="1:9">
      <c r="A14" s="59" t="s">
        <v>1197</v>
      </c>
      <c r="B14" s="51">
        <f>'House Clean Water Earmarks'!G161</f>
        <v>28</v>
      </c>
      <c r="C14" s="11">
        <f>'House Clean Water Earmarks'!F161</f>
        <v>29886000</v>
      </c>
      <c r="D14" s="55">
        <f>'House Drinking Water Earmarks'!G131</f>
        <v>33</v>
      </c>
      <c r="E14" s="11">
        <f>'House Drinking Water Earmarks'!F131</f>
        <v>35180600</v>
      </c>
      <c r="F14" s="12">
        <f t="shared" si="0"/>
        <v>61</v>
      </c>
      <c r="G14" s="13">
        <f t="shared" si="1"/>
        <v>65066600</v>
      </c>
    </row>
    <row r="15" spans="1:9">
      <c r="A15" s="59" t="s">
        <v>1198</v>
      </c>
      <c r="B15" s="51">
        <f>'House Clean Water Earmarks'!G163</f>
        <v>2</v>
      </c>
      <c r="C15" s="11">
        <f>'House Clean Water Earmarks'!F163</f>
        <v>2355800</v>
      </c>
      <c r="D15" s="55">
        <f>'House Drinking Water Earmarks'!G134</f>
        <v>3</v>
      </c>
      <c r="E15" s="11">
        <f>'House Drinking Water Earmarks'!F134</f>
        <v>7055800</v>
      </c>
      <c r="F15" s="12">
        <f t="shared" si="0"/>
        <v>5</v>
      </c>
      <c r="G15" s="13">
        <f t="shared" si="1"/>
        <v>9411600</v>
      </c>
    </row>
    <row r="16" spans="1:9">
      <c r="A16" s="59" t="s">
        <v>1196</v>
      </c>
      <c r="B16" s="51">
        <f>'House Clean Water Earmarks'!G166</f>
        <v>3</v>
      </c>
      <c r="C16" s="11">
        <f>'House Clean Water Earmarks'!F166</f>
        <v>6000000</v>
      </c>
      <c r="D16" s="55">
        <f>'House Drinking Water Earmarks'!G135</f>
        <v>1</v>
      </c>
      <c r="E16" s="11">
        <f>'House Drinking Water Earmarks'!F135</f>
        <v>1250000</v>
      </c>
      <c r="F16" s="12">
        <f t="shared" si="0"/>
        <v>4</v>
      </c>
      <c r="G16" s="13">
        <f t="shared" si="1"/>
        <v>7250000</v>
      </c>
    </row>
    <row r="17" spans="1:7">
      <c r="A17" s="59" t="s">
        <v>1199</v>
      </c>
      <c r="B17" s="51">
        <f>'House Clean Water Earmarks'!G169</f>
        <v>3</v>
      </c>
      <c r="C17" s="11">
        <f>'House Clean Water Earmarks'!F169</f>
        <v>2846168</v>
      </c>
      <c r="D17" s="55">
        <f>'House Drinking Water Earmarks'!G136</f>
        <v>1</v>
      </c>
      <c r="E17" s="11">
        <f>'House Drinking Water Earmarks'!F136</f>
        <v>1500000</v>
      </c>
      <c r="F17" s="12">
        <f t="shared" si="0"/>
        <v>4</v>
      </c>
      <c r="G17" s="13">
        <f t="shared" si="1"/>
        <v>4346168</v>
      </c>
    </row>
    <row r="18" spans="1:7">
      <c r="A18" s="59" t="s">
        <v>1200</v>
      </c>
      <c r="B18" s="51">
        <f>'House Clean Water Earmarks'!G180</f>
        <v>11</v>
      </c>
      <c r="C18" s="11">
        <f>'House Clean Water Earmarks'!F180</f>
        <v>10329004</v>
      </c>
      <c r="D18" s="55">
        <f>'House Drinking Water Earmarks'!G144</f>
        <v>8</v>
      </c>
      <c r="E18" s="11">
        <f>'House Drinking Water Earmarks'!F144</f>
        <v>8011800</v>
      </c>
      <c r="F18" s="12">
        <f t="shared" si="0"/>
        <v>19</v>
      </c>
      <c r="G18" s="13">
        <f t="shared" si="1"/>
        <v>18340804</v>
      </c>
    </row>
    <row r="19" spans="1:7">
      <c r="A19" s="59" t="s">
        <v>1201</v>
      </c>
      <c r="B19" s="51">
        <f>'House Clean Water Earmarks'!G184</f>
        <v>4</v>
      </c>
      <c r="C19" s="11">
        <f>'House Clean Water Earmarks'!F184</f>
        <v>5081200</v>
      </c>
      <c r="D19" s="55">
        <f>'House Drinking Water Earmarks'!G147</f>
        <v>3</v>
      </c>
      <c r="E19" s="11">
        <f>'House Drinking Water Earmarks'!F147</f>
        <v>2855800</v>
      </c>
      <c r="F19" s="12">
        <f t="shared" si="0"/>
        <v>7</v>
      </c>
      <c r="G19" s="13">
        <f t="shared" si="1"/>
        <v>7937000</v>
      </c>
    </row>
    <row r="20" spans="1:7">
      <c r="A20" s="59" t="s">
        <v>1204</v>
      </c>
      <c r="B20" s="51">
        <f>'House Clean Water Earmarks'!G189</f>
        <v>5</v>
      </c>
      <c r="C20" s="11">
        <f>'House Clean Water Earmarks'!F189</f>
        <v>5424128</v>
      </c>
      <c r="D20" s="55">
        <f>'House Drinking Water Earmarks'!G148</f>
        <v>1</v>
      </c>
      <c r="E20" s="11">
        <f>'House Drinking Water Earmarks'!F148</f>
        <v>1105800</v>
      </c>
      <c r="F20" s="12">
        <f t="shared" si="0"/>
        <v>6</v>
      </c>
      <c r="G20" s="13">
        <f t="shared" si="1"/>
        <v>6529928</v>
      </c>
    </row>
    <row r="21" spans="1:7">
      <c r="A21" s="59" t="s">
        <v>1203</v>
      </c>
      <c r="B21" s="51">
        <f>'House Clean Water Earmarks'!G197</f>
        <v>8</v>
      </c>
      <c r="C21" s="11">
        <f>'House Clean Water Earmarks'!F197</f>
        <v>8781600</v>
      </c>
      <c r="D21" s="55">
        <f>'House Drinking Water Earmarks'!G153</f>
        <v>5</v>
      </c>
      <c r="E21" s="11">
        <f>'House Drinking Water Earmarks'!F153</f>
        <v>6597371</v>
      </c>
      <c r="F21" s="12">
        <f t="shared" si="0"/>
        <v>13</v>
      </c>
      <c r="G21" s="13">
        <f t="shared" si="1"/>
        <v>15378971</v>
      </c>
    </row>
    <row r="22" spans="1:7">
      <c r="A22" s="59" t="s">
        <v>1202</v>
      </c>
      <c r="B22" s="51">
        <f>'House Clean Water Earmarks'!G216</f>
        <v>19</v>
      </c>
      <c r="C22" s="11">
        <f>'House Clean Water Earmarks'!F216</f>
        <v>19547000</v>
      </c>
      <c r="D22" s="55">
        <f>'House Drinking Water Earmarks'!G171</f>
        <v>18</v>
      </c>
      <c r="E22" s="11">
        <f>'House Drinking Water Earmarks'!F171</f>
        <v>19748600</v>
      </c>
      <c r="F22" s="12">
        <f t="shared" si="0"/>
        <v>37</v>
      </c>
      <c r="G22" s="13">
        <f t="shared" si="1"/>
        <v>39295600</v>
      </c>
    </row>
    <row r="23" spans="1:7">
      <c r="A23" s="59" t="s">
        <v>1205</v>
      </c>
      <c r="B23" s="51">
        <f>'House Clean Water Earmarks'!G242</f>
        <v>26</v>
      </c>
      <c r="C23" s="11">
        <f>'House Clean Water Earmarks'!F242</f>
        <v>27209600</v>
      </c>
      <c r="D23" s="55">
        <f>'House Drinking Water Earmarks'!G196</f>
        <v>25</v>
      </c>
      <c r="E23" s="11">
        <f>'House Drinking Water Earmarks'!F196</f>
        <v>26625400</v>
      </c>
      <c r="F23" s="12">
        <f t="shared" si="0"/>
        <v>51</v>
      </c>
      <c r="G23" s="13">
        <f t="shared" si="1"/>
        <v>53835000</v>
      </c>
    </row>
    <row r="24" spans="1:7">
      <c r="A24" s="59" t="s">
        <v>1206</v>
      </c>
      <c r="B24" s="51">
        <f>'House Clean Water Earmarks'!G260</f>
        <v>18</v>
      </c>
      <c r="C24" s="11">
        <f>'House Clean Water Earmarks'!F260</f>
        <v>23177600</v>
      </c>
      <c r="D24" s="55">
        <f>'House Drinking Water Earmarks'!G224</f>
        <v>28</v>
      </c>
      <c r="E24" s="11">
        <f>'House Drinking Water Earmarks'!F224</f>
        <v>29879800</v>
      </c>
      <c r="F24" s="12">
        <f t="shared" si="0"/>
        <v>46</v>
      </c>
      <c r="G24" s="13">
        <f t="shared" si="1"/>
        <v>53057400</v>
      </c>
    </row>
    <row r="25" spans="1:7">
      <c r="A25" s="59" t="s">
        <v>1208</v>
      </c>
      <c r="B25" s="51">
        <f>'House Clean Water Earmarks'!G263</f>
        <v>3</v>
      </c>
      <c r="C25" s="11">
        <f>'House Clean Water Earmarks'!F263</f>
        <v>4000000</v>
      </c>
      <c r="D25" s="55">
        <f>'House Drinking Water Earmarks'!G227</f>
        <v>3</v>
      </c>
      <c r="E25" s="11">
        <f>'House Drinking Water Earmarks'!F227</f>
        <v>4680000</v>
      </c>
      <c r="F25" s="12">
        <f t="shared" si="0"/>
        <v>6</v>
      </c>
      <c r="G25" s="13">
        <f t="shared" si="1"/>
        <v>8680000</v>
      </c>
    </row>
    <row r="26" spans="1:7">
      <c r="A26" s="59" t="s">
        <v>1207</v>
      </c>
      <c r="B26" s="51">
        <f>'House Clean Water Earmarks'!G264</f>
        <v>1</v>
      </c>
      <c r="C26" s="11">
        <f>'House Clean Water Earmarks'!F264</f>
        <v>1000000</v>
      </c>
      <c r="D26" s="55">
        <f>'House Drinking Water Earmarks'!G228</f>
        <v>1</v>
      </c>
      <c r="E26" s="11">
        <f>'House Drinking Water Earmarks'!F228</f>
        <v>1000000</v>
      </c>
      <c r="F26" s="12">
        <f t="shared" si="0"/>
        <v>2</v>
      </c>
      <c r="G26" s="13">
        <f t="shared" si="1"/>
        <v>2000000</v>
      </c>
    </row>
    <row r="27" spans="1:7">
      <c r="A27" s="59" t="s">
        <v>1235</v>
      </c>
      <c r="B27" s="50">
        <v>0</v>
      </c>
      <c r="D27" s="55">
        <f>'House Drinking Water Earmarks'!G230</f>
        <v>2</v>
      </c>
      <c r="E27" s="11">
        <f>'House Drinking Water Earmarks'!F230</f>
        <v>2400000</v>
      </c>
      <c r="F27" s="11">
        <v>0</v>
      </c>
      <c r="G27" s="13">
        <f t="shared" si="1"/>
        <v>2400000</v>
      </c>
    </row>
    <row r="28" spans="1:7">
      <c r="A28" s="59" t="s">
        <v>1210</v>
      </c>
      <c r="B28" s="51">
        <f>'House Clean Water Earmarks'!G271</f>
        <v>7</v>
      </c>
      <c r="C28" s="11">
        <f>'House Clean Water Earmarks'!F271</f>
        <v>6664400</v>
      </c>
      <c r="D28" s="55">
        <f>'House Drinking Water Earmarks'!G235</f>
        <v>5</v>
      </c>
      <c r="E28" s="11">
        <f>'House Drinking Water Earmarks'!F235</f>
        <v>2051083</v>
      </c>
      <c r="F28" s="12">
        <f t="shared" ref="F28:F43" si="2">B28+D28</f>
        <v>12</v>
      </c>
      <c r="G28" s="13">
        <f t="shared" si="1"/>
        <v>8715483</v>
      </c>
    </row>
    <row r="29" spans="1:7">
      <c r="A29" s="59" t="s">
        <v>1214</v>
      </c>
      <c r="B29" s="51">
        <f>'House Clean Water Earmarks'!G276</f>
        <v>5</v>
      </c>
      <c r="C29" s="11">
        <f>'House Clean Water Earmarks'!F276</f>
        <v>6235400</v>
      </c>
      <c r="D29" s="55">
        <f>'House Drinking Water Earmarks'!G242</f>
        <v>7</v>
      </c>
      <c r="E29" s="11">
        <f>'House Drinking Water Earmarks'!F242</f>
        <v>11435600</v>
      </c>
      <c r="F29" s="12">
        <f t="shared" si="2"/>
        <v>12</v>
      </c>
      <c r="G29" s="13">
        <f t="shared" si="1"/>
        <v>17671000</v>
      </c>
    </row>
    <row r="30" spans="1:7">
      <c r="A30" s="59" t="s">
        <v>1211</v>
      </c>
      <c r="B30" s="51">
        <f>'House Clean Water Earmarks'!G279</f>
        <v>3</v>
      </c>
      <c r="C30" s="11">
        <f>'House Clean Water Earmarks'!F279</f>
        <v>3317400</v>
      </c>
      <c r="E30" s="11"/>
      <c r="F30" s="12">
        <f t="shared" si="2"/>
        <v>3</v>
      </c>
      <c r="G30" s="13">
        <f t="shared" si="1"/>
        <v>3317400</v>
      </c>
    </row>
    <row r="31" spans="1:7">
      <c r="A31" s="59" t="s">
        <v>1212</v>
      </c>
      <c r="B31" s="51">
        <f>'House Clean Water Earmarks'!G304</f>
        <v>25</v>
      </c>
      <c r="C31" s="11">
        <f>'House Clean Water Earmarks'!F304</f>
        <v>23956082</v>
      </c>
      <c r="D31" s="55">
        <f>'House Drinking Water Earmarks'!G257</f>
        <v>15</v>
      </c>
      <c r="E31" s="11">
        <f>'House Drinking Water Earmarks'!F257</f>
        <v>16082200</v>
      </c>
      <c r="F31" s="12">
        <f t="shared" si="2"/>
        <v>40</v>
      </c>
      <c r="G31" s="13">
        <f t="shared" si="1"/>
        <v>40038282</v>
      </c>
    </row>
    <row r="32" spans="1:7">
      <c r="A32" s="59" t="s">
        <v>1213</v>
      </c>
      <c r="B32" s="51">
        <f>'House Clean Water Earmarks'!G309</f>
        <v>5</v>
      </c>
      <c r="C32" s="11">
        <f>'House Clean Water Earmarks'!F309</f>
        <v>5529000</v>
      </c>
      <c r="D32" s="55">
        <f>'House Drinking Water Earmarks'!G260</f>
        <v>3</v>
      </c>
      <c r="E32" s="11">
        <f>'House Drinking Water Earmarks'!F260</f>
        <v>3317400</v>
      </c>
      <c r="F32" s="12">
        <f t="shared" si="2"/>
        <v>8</v>
      </c>
      <c r="G32" s="13">
        <f t="shared" si="1"/>
        <v>8846400</v>
      </c>
    </row>
    <row r="33" spans="1:7">
      <c r="A33" s="59" t="s">
        <v>1241</v>
      </c>
      <c r="B33" s="51">
        <f>'House Clean Water Earmarks'!G347</f>
        <v>38</v>
      </c>
      <c r="C33" s="11">
        <f>'House Clean Water Earmarks'!F347</f>
        <v>45539064</v>
      </c>
      <c r="D33" s="55">
        <f>'House Drinking Water Earmarks'!G299</f>
        <v>39</v>
      </c>
      <c r="E33" s="11">
        <f>'House Drinking Water Earmarks'!F299</f>
        <v>52208360</v>
      </c>
      <c r="F33" s="12">
        <f t="shared" si="2"/>
        <v>77</v>
      </c>
      <c r="G33" s="13">
        <f t="shared" si="1"/>
        <v>97747424</v>
      </c>
    </row>
    <row r="34" spans="1:7">
      <c r="A34" s="59" t="s">
        <v>1209</v>
      </c>
      <c r="B34" s="51">
        <f>'House Clean Water Earmarks'!G360</f>
        <v>13</v>
      </c>
      <c r="C34" s="11">
        <f>'House Clean Water Earmarks'!F360</f>
        <v>15163800</v>
      </c>
      <c r="D34" s="55">
        <f>'House Drinking Water Earmarks'!G308</f>
        <v>9</v>
      </c>
      <c r="E34" s="11">
        <f>'House Drinking Water Earmarks'!F308</f>
        <v>14385904</v>
      </c>
      <c r="F34" s="12">
        <f t="shared" si="2"/>
        <v>22</v>
      </c>
      <c r="G34" s="13">
        <f t="shared" si="1"/>
        <v>29549704</v>
      </c>
    </row>
    <row r="35" spans="1:7">
      <c r="A35" s="59" t="s">
        <v>1242</v>
      </c>
      <c r="B35" s="50">
        <v>0</v>
      </c>
      <c r="E35" s="11"/>
      <c r="F35" s="12">
        <f t="shared" si="2"/>
        <v>0</v>
      </c>
      <c r="G35" s="13">
        <f t="shared" si="1"/>
        <v>0</v>
      </c>
    </row>
    <row r="36" spans="1:7">
      <c r="A36" s="59" t="s">
        <v>1216</v>
      </c>
      <c r="B36" s="51">
        <f>'House Clean Water Earmarks'!G377</f>
        <v>17</v>
      </c>
      <c r="C36" s="11">
        <f>'House Clean Water Earmarks'!F377</f>
        <v>17712697</v>
      </c>
      <c r="D36" s="55">
        <f>'House Drinking Water Earmarks'!G324</f>
        <v>16</v>
      </c>
      <c r="E36" s="11">
        <f>'House Drinking Water Earmarks'!F324</f>
        <v>15691800</v>
      </c>
      <c r="F36" s="12">
        <f t="shared" si="2"/>
        <v>33</v>
      </c>
      <c r="G36" s="13">
        <f t="shared" si="1"/>
        <v>33404497</v>
      </c>
    </row>
    <row r="37" spans="1:7">
      <c r="A37" s="59" t="s">
        <v>1217</v>
      </c>
      <c r="B37" s="51">
        <f>'House Clean Water Earmarks'!G383</f>
        <v>6</v>
      </c>
      <c r="C37" s="11">
        <f>'House Clean Water Earmarks'!F383</f>
        <v>7150000</v>
      </c>
      <c r="D37" s="55">
        <f>'House Drinking Water Earmarks'!G329</f>
        <v>5</v>
      </c>
      <c r="E37" s="11">
        <f>'House Drinking Water Earmarks'!F329</f>
        <v>10478986</v>
      </c>
      <c r="F37" s="12">
        <f t="shared" si="2"/>
        <v>11</v>
      </c>
      <c r="G37" s="13">
        <f t="shared" si="1"/>
        <v>17628986</v>
      </c>
    </row>
    <row r="38" spans="1:7">
      <c r="A38" s="59" t="s">
        <v>1218</v>
      </c>
      <c r="B38" s="51">
        <f>'House Clean Water Earmarks'!G390</f>
        <v>7</v>
      </c>
      <c r="C38" s="11">
        <f>'House Clean Water Earmarks'!F390</f>
        <v>7211600</v>
      </c>
      <c r="D38" s="55">
        <f>'House Drinking Water Earmarks'!G333</f>
        <v>4</v>
      </c>
      <c r="E38" s="11">
        <f>'House Drinking Water Earmarks'!F333</f>
        <v>5041600</v>
      </c>
      <c r="F38" s="12">
        <f t="shared" si="2"/>
        <v>11</v>
      </c>
      <c r="G38" s="13">
        <f t="shared" si="1"/>
        <v>12253200</v>
      </c>
    </row>
    <row r="39" spans="1:7">
      <c r="A39" s="59" t="s">
        <v>1219</v>
      </c>
      <c r="B39" s="51">
        <f>'House Clean Water Earmarks'!G410</f>
        <v>20</v>
      </c>
      <c r="C39" s="11">
        <f>'House Clean Water Earmarks'!F410</f>
        <v>21058232</v>
      </c>
      <c r="D39" s="55">
        <f>'House Drinking Water Earmarks'!G342</f>
        <v>9</v>
      </c>
      <c r="E39" s="11">
        <f>'House Drinking Water Earmarks'!F342</f>
        <v>13416972</v>
      </c>
      <c r="F39" s="12">
        <f t="shared" si="2"/>
        <v>29</v>
      </c>
      <c r="G39" s="13">
        <f t="shared" si="1"/>
        <v>34475204</v>
      </c>
    </row>
    <row r="40" spans="1:7">
      <c r="A40" s="59" t="s">
        <v>1220</v>
      </c>
      <c r="B40" s="50">
        <f>'House Clean Water Earmarks'!G412</f>
        <v>2</v>
      </c>
      <c r="C40" s="11">
        <f>'House Clean Water Earmarks'!F412</f>
        <v>2800000</v>
      </c>
      <c r="E40" s="11"/>
      <c r="F40" s="12">
        <f t="shared" si="2"/>
        <v>2</v>
      </c>
      <c r="G40" s="13">
        <f t="shared" si="1"/>
        <v>2800000</v>
      </c>
    </row>
    <row r="41" spans="1:7">
      <c r="A41" s="59" t="s">
        <v>1221</v>
      </c>
      <c r="B41" s="51">
        <f>'House Clean Water Earmarks'!G417</f>
        <v>5</v>
      </c>
      <c r="C41" s="11">
        <f>'House Clean Water Earmarks'!F417</f>
        <v>4335009</v>
      </c>
      <c r="D41" s="55">
        <f>'House Drinking Water Earmarks'!G343</f>
        <v>1</v>
      </c>
      <c r="E41" s="11">
        <f>'House Drinking Water Earmarks'!F343</f>
        <v>1105800</v>
      </c>
      <c r="F41" s="12">
        <f t="shared" si="2"/>
        <v>6</v>
      </c>
      <c r="G41" s="13">
        <f t="shared" si="1"/>
        <v>5440809</v>
      </c>
    </row>
    <row r="42" spans="1:7">
      <c r="A42" s="59" t="s">
        <v>1222</v>
      </c>
      <c r="B42" s="51">
        <f>'House Clean Water Earmarks'!G419</f>
        <v>2</v>
      </c>
      <c r="C42" s="11">
        <f>'House Clean Water Earmarks'!F419</f>
        <v>2105800</v>
      </c>
      <c r="D42" s="55">
        <f>'House Drinking Water Earmarks'!G344</f>
        <v>1</v>
      </c>
      <c r="E42" s="11">
        <f>'House Drinking Water Earmarks'!F344</f>
        <v>2250000</v>
      </c>
      <c r="F42" s="12">
        <f t="shared" si="2"/>
        <v>3</v>
      </c>
      <c r="G42" s="13">
        <f t="shared" si="1"/>
        <v>4355800</v>
      </c>
    </row>
    <row r="43" spans="1:7">
      <c r="A43" s="59" t="s">
        <v>1243</v>
      </c>
      <c r="B43" s="51">
        <v>0</v>
      </c>
      <c r="E43" s="11"/>
      <c r="F43" s="12">
        <f t="shared" si="2"/>
        <v>0</v>
      </c>
      <c r="G43" s="13">
        <f t="shared" si="1"/>
        <v>0</v>
      </c>
    </row>
    <row r="44" spans="1:7">
      <c r="A44" s="59" t="s">
        <v>1223</v>
      </c>
      <c r="B44" s="51">
        <f>'House Clean Water Earmarks'!G422</f>
        <v>3</v>
      </c>
      <c r="C44" s="11">
        <f>'House Clean Water Earmarks'!F422</f>
        <v>3828576</v>
      </c>
      <c r="D44" s="55">
        <f>'House Drinking Water Earmarks'!G352</f>
        <v>8</v>
      </c>
      <c r="E44" s="11">
        <f>'House Drinking Water Earmarks'!F352</f>
        <v>10846000</v>
      </c>
      <c r="F44" s="12">
        <f t="shared" ref="F44:F53" si="3">B44+D44</f>
        <v>11</v>
      </c>
      <c r="G44" s="13">
        <f t="shared" si="1"/>
        <v>14674576</v>
      </c>
    </row>
    <row r="45" spans="1:7">
      <c r="A45" s="59" t="s">
        <v>1224</v>
      </c>
      <c r="B45" s="51">
        <f>'House Clean Water Earmarks'!G447</f>
        <v>25</v>
      </c>
      <c r="C45" s="11">
        <f>'House Clean Water Earmarks'!F447</f>
        <v>30147345</v>
      </c>
      <c r="D45" s="55">
        <f>'House Drinking Water Earmarks'!G370</f>
        <v>18</v>
      </c>
      <c r="E45" s="11">
        <f>'House Drinking Water Earmarks'!F370</f>
        <v>21417640</v>
      </c>
      <c r="F45" s="12">
        <f t="shared" si="3"/>
        <v>43</v>
      </c>
      <c r="G45" s="13">
        <f t="shared" si="1"/>
        <v>51564985</v>
      </c>
    </row>
    <row r="46" spans="1:7">
      <c r="A46" s="59" t="s">
        <v>1225</v>
      </c>
      <c r="B46" s="51">
        <f>'House Clean Water Earmarks'!G451</f>
        <v>4</v>
      </c>
      <c r="C46" s="11">
        <f>'House Clean Water Earmarks'!F451</f>
        <v>4300000</v>
      </c>
      <c r="D46" s="56">
        <f>'House Drinking Water Earmarks'!G377</f>
        <v>7</v>
      </c>
      <c r="E46" s="11">
        <f>'House Drinking Water Earmarks'!F377</f>
        <v>6750000</v>
      </c>
      <c r="F46" s="12">
        <f t="shared" si="3"/>
        <v>11</v>
      </c>
      <c r="G46" s="13">
        <f t="shared" si="1"/>
        <v>11050000</v>
      </c>
    </row>
    <row r="47" spans="1:7">
      <c r="A47" s="59" t="s">
        <v>1227</v>
      </c>
      <c r="B47" s="51">
        <f>'House Clean Water Earmarks'!G454</f>
        <v>3</v>
      </c>
      <c r="C47" s="11">
        <f>'House Clean Water Earmarks'!F454</f>
        <v>2164920</v>
      </c>
      <c r="D47" s="56"/>
      <c r="E47" s="11"/>
      <c r="F47" s="12">
        <f t="shared" si="3"/>
        <v>3</v>
      </c>
      <c r="G47" s="13">
        <f t="shared" si="1"/>
        <v>2164920</v>
      </c>
    </row>
    <row r="48" spans="1:7">
      <c r="A48" s="59" t="s">
        <v>1244</v>
      </c>
      <c r="B48" s="51">
        <f>'House Clean Water Earmarks'!G469</f>
        <v>15</v>
      </c>
      <c r="C48" s="11">
        <f>'House Clean Water Earmarks'!F469</f>
        <v>14868400</v>
      </c>
      <c r="D48" s="56">
        <f>'House Drinking Water Earmarks'!G388</f>
        <v>11</v>
      </c>
      <c r="E48" s="11">
        <f>'House Drinking Water Earmarks'!F388</f>
        <v>10785600</v>
      </c>
      <c r="F48" s="12">
        <f t="shared" si="3"/>
        <v>26</v>
      </c>
      <c r="G48" s="13">
        <f t="shared" si="1"/>
        <v>25654000</v>
      </c>
    </row>
    <row r="49" spans="1:7">
      <c r="A49" s="59" t="s">
        <v>1228</v>
      </c>
      <c r="B49" s="51">
        <f>'House Clean Water Earmarks'!G482</f>
        <v>13</v>
      </c>
      <c r="C49" s="11">
        <f>'House Clean Water Earmarks'!F482</f>
        <v>13096400</v>
      </c>
      <c r="D49" s="56">
        <f>'House Drinking Water Earmarks'!G401</f>
        <v>13</v>
      </c>
      <c r="E49" s="11">
        <f>'House Drinking Water Earmarks'!F401</f>
        <v>14829000</v>
      </c>
      <c r="F49" s="12">
        <f t="shared" si="3"/>
        <v>26</v>
      </c>
      <c r="G49" s="13">
        <f t="shared" si="1"/>
        <v>27925400</v>
      </c>
    </row>
    <row r="50" spans="1:7">
      <c r="A50" s="59" t="s">
        <v>1245</v>
      </c>
      <c r="B50" s="51">
        <f>'House Clean Water Earmarks'!G488</f>
        <v>6</v>
      </c>
      <c r="C50" s="11">
        <f>'House Clean Water Earmarks'!F488</f>
        <v>4750000</v>
      </c>
      <c r="D50" s="56">
        <f>'House Drinking Water Earmarks'!G402</f>
        <v>1</v>
      </c>
      <c r="E50" s="11">
        <f>'House Drinking Water Earmarks'!F402</f>
        <v>1000000</v>
      </c>
      <c r="F50" s="12">
        <f t="shared" si="3"/>
        <v>7</v>
      </c>
      <c r="G50" s="13">
        <f t="shared" si="1"/>
        <v>5750000</v>
      </c>
    </row>
    <row r="51" spans="1:7">
      <c r="A51" s="59" t="s">
        <v>1229</v>
      </c>
      <c r="B51" s="51">
        <f>'House Clean Water Earmarks'!G489</f>
        <v>1</v>
      </c>
      <c r="C51" s="11">
        <f>'House Clean Water Earmarks'!F489</f>
        <v>1250000</v>
      </c>
      <c r="D51" s="56">
        <f>'House Drinking Water Earmarks'!G404</f>
        <v>2</v>
      </c>
      <c r="E51" s="11">
        <f>'House Drinking Water Earmarks'!F404</f>
        <v>3250000</v>
      </c>
      <c r="F51" s="12">
        <f t="shared" si="3"/>
        <v>3</v>
      </c>
      <c r="G51" s="13">
        <f t="shared" si="1"/>
        <v>4500000</v>
      </c>
    </row>
    <row r="52" spans="1:7">
      <c r="A52" s="59" t="s">
        <v>1231</v>
      </c>
      <c r="B52" s="53">
        <f>'House Clean Water Earmarks'!G491</f>
        <v>2</v>
      </c>
      <c r="C52" s="11">
        <f>'House Clean Water Earmarks'!F491</f>
        <v>1750000</v>
      </c>
      <c r="D52" s="55">
        <f>'House Drinking Water Earmarks'!G406</f>
        <v>2</v>
      </c>
      <c r="E52" s="11">
        <f>'House Drinking Water Earmarks'!F406</f>
        <v>1750000</v>
      </c>
      <c r="F52" s="12">
        <f t="shared" si="3"/>
        <v>4</v>
      </c>
      <c r="G52" s="13">
        <f t="shared" si="1"/>
        <v>3500000</v>
      </c>
    </row>
    <row r="53" spans="1:7" s="18" customFormat="1">
      <c r="A53" s="60" t="s">
        <v>1232</v>
      </c>
      <c r="B53" s="52">
        <f>SUM(B2:B52)</f>
        <v>490</v>
      </c>
      <c r="C53" s="43">
        <f>SUM(C2:C52)</f>
        <v>553936004</v>
      </c>
      <c r="D53" s="57">
        <f>SUM(D2:D52)</f>
        <v>405</v>
      </c>
      <c r="E53" s="15">
        <f>SUM(E2:E52)</f>
        <v>479541446</v>
      </c>
      <c r="F53" s="16">
        <f t="shared" si="3"/>
        <v>895</v>
      </c>
      <c r="G53" s="13">
        <f>SUM(G2:G52)</f>
        <v>1033477450</v>
      </c>
    </row>
    <row r="54" spans="1:7">
      <c r="B54" s="51"/>
      <c r="C54" s="15"/>
      <c r="E54" s="11"/>
      <c r="F54" s="16"/>
      <c r="G54" s="17"/>
    </row>
    <row r="55" spans="1:7">
      <c r="B55" s="52"/>
      <c r="D55" s="57"/>
      <c r="E55" s="15"/>
      <c r="F55" s="19"/>
    </row>
    <row r="56" spans="1:7">
      <c r="C56" s="15"/>
      <c r="G56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2"/>
  <sheetViews>
    <sheetView workbookViewId="0">
      <selection activeCell="G413" sqref="G413"/>
    </sheetView>
  </sheetViews>
  <sheetFormatPr defaultColWidth="8.796875" defaultRowHeight="14.5" customHeight="1"/>
  <cols>
    <col min="1" max="1" width="22" style="1" customWidth="1"/>
    <col min="2" max="2" width="16.19921875" style="5" customWidth="1"/>
    <col min="3" max="3" width="45.296875" style="1" customWidth="1"/>
    <col min="4" max="4" width="18.19921875" style="7" customWidth="1"/>
    <col min="5" max="5" width="16.19921875" style="7" customWidth="1"/>
    <col min="6" max="6" width="14" style="7" customWidth="1"/>
    <col min="7" max="7" width="13.796875" style="5" customWidth="1"/>
    <col min="8" max="16384" width="8.796875" style="1"/>
  </cols>
  <sheetData>
    <row r="1" spans="1:7" ht="14.5" customHeight="1">
      <c r="A1" s="26" t="s">
        <v>728</v>
      </c>
      <c r="B1" s="26" t="s">
        <v>1</v>
      </c>
      <c r="C1" s="27" t="s">
        <v>2</v>
      </c>
      <c r="D1" s="26" t="s">
        <v>3</v>
      </c>
      <c r="E1" s="26" t="s">
        <v>4</v>
      </c>
      <c r="F1" s="28" t="s">
        <v>1246</v>
      </c>
      <c r="G1" s="28" t="s">
        <v>1249</v>
      </c>
    </row>
    <row r="2" spans="1:7" ht="14.5" customHeight="1">
      <c r="A2" s="2" t="s">
        <v>0</v>
      </c>
      <c r="B2" s="3" t="s">
        <v>1186</v>
      </c>
      <c r="C2" s="2" t="s">
        <v>5</v>
      </c>
      <c r="D2" s="4">
        <v>2000000</v>
      </c>
      <c r="E2" s="8" t="s">
        <v>6</v>
      </c>
    </row>
    <row r="3" spans="1:7" ht="14.5" customHeight="1">
      <c r="A3" s="2" t="s">
        <v>0</v>
      </c>
      <c r="B3" s="3" t="s">
        <v>1186</v>
      </c>
      <c r="C3" s="2" t="s">
        <v>7</v>
      </c>
      <c r="D3" s="4">
        <v>2000000</v>
      </c>
      <c r="E3" s="8" t="s">
        <v>6</v>
      </c>
      <c r="F3" s="6">
        <f>SUM(D2:D3)</f>
        <v>4000000</v>
      </c>
      <c r="G3" s="5">
        <v>2</v>
      </c>
    </row>
    <row r="4" spans="1:7" ht="14.5" customHeight="1">
      <c r="A4" s="21" t="s">
        <v>0</v>
      </c>
      <c r="B4" s="22" t="s">
        <v>1188</v>
      </c>
      <c r="C4" s="21" t="s">
        <v>109</v>
      </c>
      <c r="D4" s="23">
        <v>1750000</v>
      </c>
      <c r="E4" s="24" t="s">
        <v>110</v>
      </c>
      <c r="F4" s="25"/>
      <c r="G4" s="49"/>
    </row>
    <row r="5" spans="1:7" ht="14.5" customHeight="1">
      <c r="A5" s="21" t="s">
        <v>0</v>
      </c>
      <c r="B5" s="22" t="s">
        <v>1188</v>
      </c>
      <c r="C5" s="21" t="s">
        <v>111</v>
      </c>
      <c r="D5" s="23">
        <v>2250000</v>
      </c>
      <c r="E5" s="24" t="s">
        <v>110</v>
      </c>
      <c r="F5" s="25"/>
      <c r="G5" s="49"/>
    </row>
    <row r="6" spans="1:7" ht="14.5" customHeight="1">
      <c r="A6" s="21" t="s">
        <v>0</v>
      </c>
      <c r="B6" s="22" t="s">
        <v>1188</v>
      </c>
      <c r="C6" s="21" t="s">
        <v>221</v>
      </c>
      <c r="D6" s="23">
        <v>1105800</v>
      </c>
      <c r="E6" s="24" t="s">
        <v>222</v>
      </c>
      <c r="F6" s="25"/>
      <c r="G6" s="49"/>
    </row>
    <row r="7" spans="1:7" ht="14.5" customHeight="1">
      <c r="A7" s="21" t="s">
        <v>0</v>
      </c>
      <c r="B7" s="22" t="s">
        <v>1188</v>
      </c>
      <c r="C7" s="21" t="s">
        <v>223</v>
      </c>
      <c r="D7" s="23">
        <v>1105800</v>
      </c>
      <c r="E7" s="24" t="s">
        <v>222</v>
      </c>
      <c r="F7" s="25"/>
      <c r="G7" s="49"/>
    </row>
    <row r="8" spans="1:7" ht="14.5" customHeight="1">
      <c r="A8" s="21" t="s">
        <v>0</v>
      </c>
      <c r="B8" s="22" t="s">
        <v>1188</v>
      </c>
      <c r="C8" s="21" t="s">
        <v>224</v>
      </c>
      <c r="D8" s="23">
        <v>1105800</v>
      </c>
      <c r="E8" s="24" t="s">
        <v>222</v>
      </c>
      <c r="F8" s="25"/>
      <c r="G8" s="49"/>
    </row>
    <row r="9" spans="1:7" ht="14.5" customHeight="1">
      <c r="A9" s="21" t="s">
        <v>0</v>
      </c>
      <c r="B9" s="22" t="s">
        <v>1188</v>
      </c>
      <c r="C9" s="21" t="s">
        <v>257</v>
      </c>
      <c r="D9" s="23">
        <v>1105800</v>
      </c>
      <c r="E9" s="24" t="s">
        <v>258</v>
      </c>
      <c r="F9" s="25"/>
      <c r="G9" s="49"/>
    </row>
    <row r="10" spans="1:7" ht="14.5" customHeight="1">
      <c r="A10" s="21" t="s">
        <v>0</v>
      </c>
      <c r="B10" s="22" t="s">
        <v>1188</v>
      </c>
      <c r="C10" s="21" t="s">
        <v>612</v>
      </c>
      <c r="D10" s="23">
        <v>1105800</v>
      </c>
      <c r="E10" s="24" t="s">
        <v>613</v>
      </c>
      <c r="F10" s="25"/>
      <c r="G10" s="49"/>
    </row>
    <row r="11" spans="1:7" ht="14.5" customHeight="1">
      <c r="A11" s="21" t="s">
        <v>0</v>
      </c>
      <c r="B11" s="22" t="s">
        <v>1188</v>
      </c>
      <c r="C11" s="21" t="s">
        <v>614</v>
      </c>
      <c r="D11" s="23">
        <v>1105800</v>
      </c>
      <c r="E11" s="24" t="s">
        <v>613</v>
      </c>
      <c r="F11" s="25">
        <f>SUM(D4:D11)</f>
        <v>10634800</v>
      </c>
      <c r="G11" s="49">
        <v>8</v>
      </c>
    </row>
    <row r="12" spans="1:7" s="48" customFormat="1" ht="14.5" customHeight="1">
      <c r="A12" s="44" t="s">
        <v>0</v>
      </c>
      <c r="B12" s="45" t="s">
        <v>1187</v>
      </c>
      <c r="C12" s="44" t="s">
        <v>725</v>
      </c>
      <c r="D12" s="46">
        <v>3750000</v>
      </c>
      <c r="E12" s="47" t="s">
        <v>726</v>
      </c>
      <c r="F12" s="42"/>
      <c r="G12" s="5"/>
    </row>
    <row r="13" spans="1:7" s="48" customFormat="1" ht="14.5" customHeight="1">
      <c r="A13" s="44" t="s">
        <v>0</v>
      </c>
      <c r="B13" s="45" t="s">
        <v>1187</v>
      </c>
      <c r="C13" s="44" t="s">
        <v>727</v>
      </c>
      <c r="D13" s="46">
        <v>3000000</v>
      </c>
      <c r="E13" s="47" t="s">
        <v>726</v>
      </c>
      <c r="F13" s="42">
        <f>SUM(D12:D13)</f>
        <v>6750000</v>
      </c>
      <c r="G13" s="5">
        <v>2</v>
      </c>
    </row>
    <row r="14" spans="1:7" ht="14.5" customHeight="1">
      <c r="A14" s="21" t="s">
        <v>0</v>
      </c>
      <c r="B14" s="22" t="s">
        <v>1189</v>
      </c>
      <c r="C14" s="21" t="s">
        <v>8</v>
      </c>
      <c r="D14" s="23">
        <v>1105800</v>
      </c>
      <c r="E14" s="24" t="s">
        <v>9</v>
      </c>
      <c r="F14" s="25"/>
      <c r="G14" s="49"/>
    </row>
    <row r="15" spans="1:7" ht="14.5" customHeight="1">
      <c r="A15" s="21" t="s">
        <v>0</v>
      </c>
      <c r="B15" s="22" t="s">
        <v>1189</v>
      </c>
      <c r="C15" s="21" t="s">
        <v>10</v>
      </c>
      <c r="D15" s="23">
        <v>1105800</v>
      </c>
      <c r="E15" s="24" t="s">
        <v>9</v>
      </c>
      <c r="F15" s="25"/>
      <c r="G15" s="49"/>
    </row>
    <row r="16" spans="1:7" ht="14.5" customHeight="1">
      <c r="A16" s="21" t="s">
        <v>0</v>
      </c>
      <c r="B16" s="22" t="s">
        <v>1189</v>
      </c>
      <c r="C16" s="21" t="s">
        <v>79</v>
      </c>
      <c r="D16" s="23">
        <v>2058240</v>
      </c>
      <c r="E16" s="24" t="s">
        <v>80</v>
      </c>
      <c r="F16" s="25"/>
      <c r="G16" s="49"/>
    </row>
    <row r="17" spans="1:7" ht="14.5" customHeight="1">
      <c r="A17" s="21" t="s">
        <v>0</v>
      </c>
      <c r="B17" s="22" t="s">
        <v>1189</v>
      </c>
      <c r="C17" s="21" t="s">
        <v>81</v>
      </c>
      <c r="D17" s="23">
        <v>4000000</v>
      </c>
      <c r="E17" s="24" t="s">
        <v>80</v>
      </c>
      <c r="F17" s="25"/>
      <c r="G17" s="49"/>
    </row>
    <row r="18" spans="1:7" ht="14.5" customHeight="1">
      <c r="A18" s="21" t="s">
        <v>0</v>
      </c>
      <c r="B18" s="22" t="s">
        <v>1189</v>
      </c>
      <c r="C18" s="21" t="s">
        <v>121</v>
      </c>
      <c r="D18" s="23">
        <v>1105800</v>
      </c>
      <c r="E18" s="24" t="s">
        <v>122</v>
      </c>
      <c r="F18" s="25"/>
      <c r="G18" s="49"/>
    </row>
    <row r="19" spans="1:7" ht="14.5" customHeight="1">
      <c r="A19" s="21" t="s">
        <v>0</v>
      </c>
      <c r="B19" s="22" t="s">
        <v>1189</v>
      </c>
      <c r="C19" s="21" t="s">
        <v>123</v>
      </c>
      <c r="D19" s="23">
        <v>1105800</v>
      </c>
      <c r="E19" s="24" t="s">
        <v>122</v>
      </c>
      <c r="F19" s="25"/>
      <c r="G19" s="49"/>
    </row>
    <row r="20" spans="1:7" ht="14.5" customHeight="1">
      <c r="A20" s="21" t="s">
        <v>0</v>
      </c>
      <c r="B20" s="22" t="s">
        <v>1189</v>
      </c>
      <c r="C20" s="21" t="s">
        <v>159</v>
      </c>
      <c r="D20" s="23">
        <v>1105800</v>
      </c>
      <c r="E20" s="24" t="s">
        <v>160</v>
      </c>
      <c r="F20" s="25"/>
      <c r="G20" s="49"/>
    </row>
    <row r="21" spans="1:7" ht="14.5" customHeight="1">
      <c r="A21" s="21" t="s">
        <v>0</v>
      </c>
      <c r="B21" s="22" t="s">
        <v>1189</v>
      </c>
      <c r="C21" s="21" t="s">
        <v>225</v>
      </c>
      <c r="D21" s="23">
        <v>1105800</v>
      </c>
      <c r="E21" s="24" t="s">
        <v>226</v>
      </c>
      <c r="F21" s="25"/>
      <c r="G21" s="49"/>
    </row>
    <row r="22" spans="1:7" ht="14.5" customHeight="1">
      <c r="A22" s="21" t="s">
        <v>0</v>
      </c>
      <c r="B22" s="22" t="s">
        <v>1189</v>
      </c>
      <c r="C22" s="21" t="s">
        <v>227</v>
      </c>
      <c r="D22" s="23">
        <v>1105800</v>
      </c>
      <c r="E22" s="24" t="s">
        <v>226</v>
      </c>
      <c r="F22" s="25"/>
      <c r="G22" s="49"/>
    </row>
    <row r="23" spans="1:7" ht="14.5" customHeight="1">
      <c r="A23" s="21" t="s">
        <v>0</v>
      </c>
      <c r="B23" s="22" t="s">
        <v>1189</v>
      </c>
      <c r="C23" s="21" t="s">
        <v>230</v>
      </c>
      <c r="D23" s="23">
        <v>2000000</v>
      </c>
      <c r="E23" s="24" t="s">
        <v>231</v>
      </c>
      <c r="F23" s="25"/>
      <c r="G23" s="49"/>
    </row>
    <row r="24" spans="1:7" ht="14.5" customHeight="1">
      <c r="A24" s="21" t="s">
        <v>0</v>
      </c>
      <c r="B24" s="22" t="s">
        <v>1189</v>
      </c>
      <c r="C24" s="21" t="s">
        <v>291</v>
      </c>
      <c r="D24" s="23">
        <v>1000000</v>
      </c>
      <c r="E24" s="24" t="s">
        <v>292</v>
      </c>
      <c r="F24" s="25"/>
      <c r="G24" s="49"/>
    </row>
    <row r="25" spans="1:7" ht="14.5" customHeight="1">
      <c r="A25" s="21" t="s">
        <v>0</v>
      </c>
      <c r="B25" s="22" t="s">
        <v>1189</v>
      </c>
      <c r="C25" s="21" t="s">
        <v>293</v>
      </c>
      <c r="D25" s="23">
        <v>1000000</v>
      </c>
      <c r="E25" s="24" t="s">
        <v>292</v>
      </c>
      <c r="F25" s="25"/>
      <c r="G25" s="49"/>
    </row>
    <row r="26" spans="1:7" ht="14.5" customHeight="1">
      <c r="A26" s="21" t="s">
        <v>0</v>
      </c>
      <c r="B26" s="22" t="s">
        <v>1189</v>
      </c>
      <c r="C26" s="21" t="s">
        <v>305</v>
      </c>
      <c r="D26" s="23">
        <v>1105800</v>
      </c>
      <c r="E26" s="24" t="s">
        <v>306</v>
      </c>
      <c r="F26" s="25"/>
      <c r="G26" s="49"/>
    </row>
    <row r="27" spans="1:7" ht="14.5" customHeight="1">
      <c r="A27" s="21" t="s">
        <v>0</v>
      </c>
      <c r="B27" s="22" t="s">
        <v>1189</v>
      </c>
      <c r="C27" s="21" t="s">
        <v>330</v>
      </c>
      <c r="D27" s="23">
        <v>1105800</v>
      </c>
      <c r="E27" s="24" t="s">
        <v>331</v>
      </c>
      <c r="F27" s="25"/>
      <c r="G27" s="49"/>
    </row>
    <row r="28" spans="1:7" ht="14.5" customHeight="1">
      <c r="A28" s="21" t="s">
        <v>0</v>
      </c>
      <c r="B28" s="22" t="s">
        <v>1189</v>
      </c>
      <c r="C28" s="21" t="s">
        <v>332</v>
      </c>
      <c r="D28" s="23">
        <v>1105800</v>
      </c>
      <c r="E28" s="24" t="s">
        <v>331</v>
      </c>
      <c r="F28" s="25"/>
      <c r="G28" s="49"/>
    </row>
    <row r="29" spans="1:7" ht="14.5" customHeight="1">
      <c r="A29" s="21" t="s">
        <v>0</v>
      </c>
      <c r="B29" s="22" t="s">
        <v>1189</v>
      </c>
      <c r="C29" s="21" t="s">
        <v>342</v>
      </c>
      <c r="D29" s="23">
        <v>750000</v>
      </c>
      <c r="E29" s="24" t="s">
        <v>343</v>
      </c>
      <c r="F29" s="25"/>
      <c r="G29" s="49"/>
    </row>
    <row r="30" spans="1:7" ht="14.5" customHeight="1">
      <c r="A30" s="21" t="s">
        <v>0</v>
      </c>
      <c r="B30" s="22" t="s">
        <v>1189</v>
      </c>
      <c r="C30" s="21" t="s">
        <v>358</v>
      </c>
      <c r="D30" s="23">
        <v>433982</v>
      </c>
      <c r="E30" s="24" t="s">
        <v>359</v>
      </c>
      <c r="F30" s="25"/>
      <c r="G30" s="49"/>
    </row>
    <row r="31" spans="1:7" ht="14.5" customHeight="1">
      <c r="A31" s="21" t="s">
        <v>0</v>
      </c>
      <c r="B31" s="22" t="s">
        <v>1189</v>
      </c>
      <c r="C31" s="21" t="s">
        <v>371</v>
      </c>
      <c r="D31" s="23">
        <v>1105800</v>
      </c>
      <c r="E31" s="24" t="s">
        <v>372</v>
      </c>
      <c r="F31" s="25"/>
      <c r="G31" s="49"/>
    </row>
    <row r="32" spans="1:7" ht="14.5" customHeight="1">
      <c r="A32" s="21" t="s">
        <v>0</v>
      </c>
      <c r="B32" s="22" t="s">
        <v>1189</v>
      </c>
      <c r="C32" s="21" t="s">
        <v>373</v>
      </c>
      <c r="D32" s="23">
        <v>1105800</v>
      </c>
      <c r="E32" s="24" t="s">
        <v>372</v>
      </c>
      <c r="F32" s="25"/>
      <c r="G32" s="49"/>
    </row>
    <row r="33" spans="1:7" ht="14.5" customHeight="1">
      <c r="A33" s="21" t="s">
        <v>0</v>
      </c>
      <c r="B33" s="22" t="s">
        <v>1189</v>
      </c>
      <c r="C33" s="21" t="s">
        <v>381</v>
      </c>
      <c r="D33" s="23">
        <v>1105800</v>
      </c>
      <c r="E33" s="24" t="s">
        <v>382</v>
      </c>
      <c r="F33" s="25"/>
      <c r="G33" s="49"/>
    </row>
    <row r="34" spans="1:7" ht="14.5" customHeight="1">
      <c r="A34" s="21" t="s">
        <v>0</v>
      </c>
      <c r="B34" s="22" t="s">
        <v>1189</v>
      </c>
      <c r="C34" s="21" t="s">
        <v>466</v>
      </c>
      <c r="D34" s="23">
        <v>1105800</v>
      </c>
      <c r="E34" s="24" t="s">
        <v>467</v>
      </c>
      <c r="F34" s="25"/>
      <c r="G34" s="49"/>
    </row>
    <row r="35" spans="1:7" ht="14.5" customHeight="1">
      <c r="A35" s="21" t="s">
        <v>0</v>
      </c>
      <c r="B35" s="22" t="s">
        <v>1189</v>
      </c>
      <c r="C35" s="21" t="s">
        <v>468</v>
      </c>
      <c r="D35" s="23">
        <v>1105800</v>
      </c>
      <c r="E35" s="24" t="s">
        <v>469</v>
      </c>
      <c r="F35" s="25"/>
      <c r="G35" s="49"/>
    </row>
    <row r="36" spans="1:7" ht="14.5" customHeight="1">
      <c r="A36" s="21" t="s">
        <v>0</v>
      </c>
      <c r="B36" s="22" t="s">
        <v>1189</v>
      </c>
      <c r="C36" s="21" t="s">
        <v>481</v>
      </c>
      <c r="D36" s="23">
        <v>1000000</v>
      </c>
      <c r="E36" s="24" t="s">
        <v>482</v>
      </c>
      <c r="F36" s="25"/>
      <c r="G36" s="49"/>
    </row>
    <row r="37" spans="1:7" ht="14.5" customHeight="1">
      <c r="A37" s="21" t="s">
        <v>0</v>
      </c>
      <c r="B37" s="22" t="s">
        <v>1189</v>
      </c>
      <c r="C37" s="21" t="s">
        <v>483</v>
      </c>
      <c r="D37" s="23">
        <v>750000</v>
      </c>
      <c r="E37" s="24" t="s">
        <v>482</v>
      </c>
      <c r="F37" s="25"/>
      <c r="G37" s="49"/>
    </row>
    <row r="38" spans="1:7" ht="14.5" customHeight="1">
      <c r="A38" s="21" t="s">
        <v>0</v>
      </c>
      <c r="B38" s="22" t="s">
        <v>1189</v>
      </c>
      <c r="C38" s="21" t="s">
        <v>484</v>
      </c>
      <c r="D38" s="23">
        <v>750000</v>
      </c>
      <c r="E38" s="24" t="s">
        <v>482</v>
      </c>
      <c r="F38" s="25"/>
      <c r="G38" s="49"/>
    </row>
    <row r="39" spans="1:7" ht="14.5" customHeight="1">
      <c r="A39" s="21" t="s">
        <v>0</v>
      </c>
      <c r="B39" s="22" t="s">
        <v>1189</v>
      </c>
      <c r="C39" s="21" t="s">
        <v>504</v>
      </c>
      <c r="D39" s="23">
        <v>1105800</v>
      </c>
      <c r="E39" s="24" t="s">
        <v>505</v>
      </c>
      <c r="F39" s="25"/>
      <c r="G39" s="49"/>
    </row>
    <row r="40" spans="1:7" ht="14.5" customHeight="1">
      <c r="A40" s="21" t="s">
        <v>0</v>
      </c>
      <c r="B40" s="22" t="s">
        <v>1189</v>
      </c>
      <c r="C40" s="21" t="s">
        <v>506</v>
      </c>
      <c r="D40" s="23">
        <v>1105800</v>
      </c>
      <c r="E40" s="24" t="s">
        <v>505</v>
      </c>
      <c r="F40" s="25"/>
      <c r="G40" s="49"/>
    </row>
    <row r="41" spans="1:7" ht="14.5" customHeight="1">
      <c r="A41" s="21" t="s">
        <v>0</v>
      </c>
      <c r="B41" s="22" t="s">
        <v>1189</v>
      </c>
      <c r="C41" s="21" t="s">
        <v>507</v>
      </c>
      <c r="D41" s="23">
        <v>1105800</v>
      </c>
      <c r="E41" s="24" t="s">
        <v>505</v>
      </c>
      <c r="F41" s="25"/>
      <c r="G41" s="49"/>
    </row>
    <row r="42" spans="1:7" ht="14.5" customHeight="1">
      <c r="A42" s="21" t="s">
        <v>0</v>
      </c>
      <c r="B42" s="22" t="s">
        <v>1189</v>
      </c>
      <c r="C42" s="21" t="s">
        <v>547</v>
      </c>
      <c r="D42" s="23">
        <v>1105800</v>
      </c>
      <c r="E42" s="24" t="s">
        <v>548</v>
      </c>
      <c r="F42" s="25"/>
      <c r="G42" s="49"/>
    </row>
    <row r="43" spans="1:7" ht="14.5" customHeight="1">
      <c r="A43" s="21" t="s">
        <v>0</v>
      </c>
      <c r="B43" s="22" t="s">
        <v>1189</v>
      </c>
      <c r="C43" s="21" t="s">
        <v>564</v>
      </c>
      <c r="D43" s="23">
        <v>934485</v>
      </c>
      <c r="E43" s="24" t="s">
        <v>565</v>
      </c>
      <c r="F43" s="25"/>
      <c r="G43" s="49"/>
    </row>
    <row r="44" spans="1:7" ht="14.5" customHeight="1">
      <c r="A44" s="21" t="s">
        <v>0</v>
      </c>
      <c r="B44" s="22" t="s">
        <v>1189</v>
      </c>
      <c r="C44" s="21" t="s">
        <v>619</v>
      </c>
      <c r="D44" s="23">
        <v>750000</v>
      </c>
      <c r="E44" s="24" t="s">
        <v>620</v>
      </c>
      <c r="F44" s="25"/>
      <c r="G44" s="49"/>
    </row>
    <row r="45" spans="1:7" ht="14.5" customHeight="1">
      <c r="A45" s="21" t="s">
        <v>0</v>
      </c>
      <c r="B45" s="22" t="s">
        <v>1189</v>
      </c>
      <c r="C45" s="21" t="s">
        <v>621</v>
      </c>
      <c r="D45" s="23">
        <v>1000000</v>
      </c>
      <c r="E45" s="24" t="s">
        <v>620</v>
      </c>
      <c r="F45" s="25"/>
      <c r="G45" s="49"/>
    </row>
    <row r="46" spans="1:7" ht="14.5" customHeight="1">
      <c r="A46" s="21" t="s">
        <v>0</v>
      </c>
      <c r="B46" s="22" t="s">
        <v>1189</v>
      </c>
      <c r="C46" s="21" t="s">
        <v>639</v>
      </c>
      <c r="D46" s="23">
        <v>1000000</v>
      </c>
      <c r="E46" s="24" t="s">
        <v>640</v>
      </c>
      <c r="F46" s="25"/>
      <c r="G46" s="49"/>
    </row>
    <row r="47" spans="1:7" ht="14.5" customHeight="1">
      <c r="A47" s="21" t="s">
        <v>0</v>
      </c>
      <c r="B47" s="22" t="s">
        <v>1189</v>
      </c>
      <c r="C47" s="21" t="s">
        <v>641</v>
      </c>
      <c r="D47" s="23">
        <v>1105800</v>
      </c>
      <c r="E47" s="24" t="s">
        <v>640</v>
      </c>
      <c r="F47" s="25"/>
      <c r="G47" s="49"/>
    </row>
    <row r="48" spans="1:7" ht="14.5" customHeight="1">
      <c r="A48" s="21" t="s">
        <v>0</v>
      </c>
      <c r="B48" s="22" t="s">
        <v>1189</v>
      </c>
      <c r="C48" s="21" t="s">
        <v>644</v>
      </c>
      <c r="D48" s="23">
        <v>1105800</v>
      </c>
      <c r="E48" s="24" t="s">
        <v>645</v>
      </c>
      <c r="F48" s="25"/>
      <c r="G48" s="49"/>
    </row>
    <row r="49" spans="1:7" ht="14.5" customHeight="1">
      <c r="A49" s="21" t="s">
        <v>0</v>
      </c>
      <c r="B49" s="22" t="s">
        <v>1189</v>
      </c>
      <c r="C49" s="21" t="s">
        <v>667</v>
      </c>
      <c r="D49" s="23">
        <v>1105800</v>
      </c>
      <c r="E49" s="24" t="s">
        <v>668</v>
      </c>
      <c r="F49" s="25"/>
      <c r="G49" s="49"/>
    </row>
    <row r="50" spans="1:7" ht="14.5" customHeight="1">
      <c r="A50" s="21" t="s">
        <v>0</v>
      </c>
      <c r="B50" s="22" t="s">
        <v>1189</v>
      </c>
      <c r="C50" s="21" t="s">
        <v>669</v>
      </c>
      <c r="D50" s="23">
        <v>1105800</v>
      </c>
      <c r="E50" s="24" t="s">
        <v>668</v>
      </c>
      <c r="F50" s="25"/>
      <c r="G50" s="49"/>
    </row>
    <row r="51" spans="1:7" ht="14.5" customHeight="1">
      <c r="A51" s="21" t="s">
        <v>0</v>
      </c>
      <c r="B51" s="22" t="s">
        <v>1189</v>
      </c>
      <c r="C51" s="21" t="s">
        <v>670</v>
      </c>
      <c r="D51" s="23">
        <v>1105800</v>
      </c>
      <c r="E51" s="24" t="s">
        <v>668</v>
      </c>
      <c r="F51" s="25"/>
      <c r="G51" s="49"/>
    </row>
    <row r="52" spans="1:7" ht="14.5" customHeight="1">
      <c r="A52" s="21" t="s">
        <v>0</v>
      </c>
      <c r="B52" s="22" t="s">
        <v>1189</v>
      </c>
      <c r="C52" s="21" t="s">
        <v>679</v>
      </c>
      <c r="D52" s="23">
        <v>2000000</v>
      </c>
      <c r="E52" s="24" t="s">
        <v>680</v>
      </c>
      <c r="F52" s="25"/>
      <c r="G52" s="49"/>
    </row>
    <row r="53" spans="1:7" ht="14.5" customHeight="1">
      <c r="A53" s="21" t="s">
        <v>0</v>
      </c>
      <c r="B53" s="22" t="s">
        <v>1189</v>
      </c>
      <c r="C53" s="21" t="s">
        <v>681</v>
      </c>
      <c r="D53" s="23">
        <v>2000000</v>
      </c>
      <c r="E53" s="24" t="s">
        <v>680</v>
      </c>
      <c r="F53" s="25"/>
      <c r="G53" s="49"/>
    </row>
    <row r="54" spans="1:7" ht="14.5" customHeight="1">
      <c r="A54" s="21" t="s">
        <v>0</v>
      </c>
      <c r="B54" s="22" t="s">
        <v>1189</v>
      </c>
      <c r="C54" s="21" t="s">
        <v>682</v>
      </c>
      <c r="D54" s="23">
        <v>2000000</v>
      </c>
      <c r="E54" s="24" t="s">
        <v>680</v>
      </c>
      <c r="F54" s="25"/>
      <c r="G54" s="49"/>
    </row>
    <row r="55" spans="1:7" ht="14.5" customHeight="1">
      <c r="A55" s="21" t="s">
        <v>0</v>
      </c>
      <c r="B55" s="22" t="s">
        <v>1189</v>
      </c>
      <c r="C55" s="21" t="s">
        <v>687</v>
      </c>
      <c r="D55" s="23">
        <v>1105800</v>
      </c>
      <c r="E55" s="24" t="s">
        <v>688</v>
      </c>
      <c r="F55" s="25"/>
      <c r="G55" s="49"/>
    </row>
    <row r="56" spans="1:7" ht="14.5" customHeight="1">
      <c r="A56" s="21" t="s">
        <v>0</v>
      </c>
      <c r="B56" s="22" t="s">
        <v>1189</v>
      </c>
      <c r="C56" s="21" t="s">
        <v>689</v>
      </c>
      <c r="D56" s="23">
        <v>1105800</v>
      </c>
      <c r="E56" s="24" t="s">
        <v>688</v>
      </c>
      <c r="F56" s="25"/>
      <c r="G56" s="49"/>
    </row>
    <row r="57" spans="1:7" ht="14.5" customHeight="1">
      <c r="A57" s="21" t="s">
        <v>0</v>
      </c>
      <c r="B57" s="22" t="s">
        <v>1189</v>
      </c>
      <c r="C57" s="21" t="s">
        <v>703</v>
      </c>
      <c r="D57" s="23">
        <v>1105800</v>
      </c>
      <c r="E57" s="24" t="s">
        <v>704</v>
      </c>
      <c r="F57" s="25">
        <f>SUM(D14:D57)</f>
        <v>53283307</v>
      </c>
      <c r="G57" s="49">
        <v>44</v>
      </c>
    </row>
    <row r="58" spans="1:7" ht="14.5" customHeight="1">
      <c r="A58" s="2" t="s">
        <v>0</v>
      </c>
      <c r="B58" s="3" t="s">
        <v>1190</v>
      </c>
      <c r="C58" s="2" t="s">
        <v>61</v>
      </c>
      <c r="D58" s="4">
        <v>750000</v>
      </c>
      <c r="E58" s="8" t="s">
        <v>62</v>
      </c>
      <c r="F58" s="6"/>
    </row>
    <row r="59" spans="1:7" ht="14.5" customHeight="1">
      <c r="A59" s="2" t="s">
        <v>0</v>
      </c>
      <c r="B59" s="3" t="s">
        <v>1190</v>
      </c>
      <c r="C59" s="2" t="s">
        <v>63</v>
      </c>
      <c r="D59" s="4">
        <v>750000</v>
      </c>
      <c r="E59" s="8" t="s">
        <v>62</v>
      </c>
      <c r="F59" s="6"/>
    </row>
    <row r="60" spans="1:7" ht="14.5" customHeight="1">
      <c r="A60" s="2" t="s">
        <v>0</v>
      </c>
      <c r="B60" s="3" t="s">
        <v>1190</v>
      </c>
      <c r="C60" s="2" t="s">
        <v>508</v>
      </c>
      <c r="D60" s="4">
        <v>1105800</v>
      </c>
      <c r="E60" s="8" t="s">
        <v>509</v>
      </c>
      <c r="F60" s="6"/>
    </row>
    <row r="61" spans="1:7" ht="14.5" customHeight="1">
      <c r="A61" s="2" t="s">
        <v>0</v>
      </c>
      <c r="B61" s="3" t="s">
        <v>1190</v>
      </c>
      <c r="C61" s="2" t="s">
        <v>510</v>
      </c>
      <c r="D61" s="4">
        <v>1105800</v>
      </c>
      <c r="E61" s="8" t="s">
        <v>509</v>
      </c>
      <c r="F61" s="6"/>
    </row>
    <row r="62" spans="1:7" ht="14.5" customHeight="1">
      <c r="A62" s="2" t="s">
        <v>0</v>
      </c>
      <c r="B62" s="3" t="s">
        <v>1190</v>
      </c>
      <c r="C62" s="2" t="s">
        <v>511</v>
      </c>
      <c r="D62" s="4">
        <v>1105800</v>
      </c>
      <c r="E62" s="8" t="s">
        <v>509</v>
      </c>
      <c r="F62" s="6"/>
    </row>
    <row r="63" spans="1:7" ht="14.5" customHeight="1">
      <c r="A63" s="2" t="s">
        <v>0</v>
      </c>
      <c r="B63" s="3" t="s">
        <v>1190</v>
      </c>
      <c r="C63" s="2" t="s">
        <v>512</v>
      </c>
      <c r="D63" s="4">
        <v>1105800</v>
      </c>
      <c r="E63" s="8" t="s">
        <v>509</v>
      </c>
      <c r="F63" s="6">
        <f>SUM(D58:D63)</f>
        <v>5923200</v>
      </c>
      <c r="G63" s="5">
        <v>6</v>
      </c>
    </row>
    <row r="64" spans="1:7" ht="14.5" customHeight="1">
      <c r="A64" s="21" t="s">
        <v>0</v>
      </c>
      <c r="B64" s="22" t="s">
        <v>1191</v>
      </c>
      <c r="C64" s="21" t="s">
        <v>124</v>
      </c>
      <c r="D64" s="23">
        <v>1000000</v>
      </c>
      <c r="E64" s="24" t="s">
        <v>125</v>
      </c>
      <c r="F64" s="25"/>
      <c r="G64" s="49"/>
    </row>
    <row r="65" spans="1:7" ht="14.5" customHeight="1">
      <c r="A65" s="21" t="s">
        <v>0</v>
      </c>
      <c r="B65" s="22" t="s">
        <v>1191</v>
      </c>
      <c r="C65" s="21" t="s">
        <v>151</v>
      </c>
      <c r="D65" s="23">
        <v>1106037</v>
      </c>
      <c r="E65" s="24" t="s">
        <v>152</v>
      </c>
      <c r="F65" s="25"/>
      <c r="G65" s="49"/>
    </row>
    <row r="66" spans="1:7" ht="14.5" customHeight="1">
      <c r="A66" s="21" t="s">
        <v>0</v>
      </c>
      <c r="B66" s="22" t="s">
        <v>1191</v>
      </c>
      <c r="C66" s="21" t="s">
        <v>153</v>
      </c>
      <c r="D66" s="23">
        <v>1106032</v>
      </c>
      <c r="E66" s="24" t="s">
        <v>152</v>
      </c>
      <c r="F66" s="25"/>
      <c r="G66" s="49"/>
    </row>
    <row r="67" spans="1:7" ht="14.5" customHeight="1">
      <c r="A67" s="21" t="s">
        <v>0</v>
      </c>
      <c r="B67" s="22" t="s">
        <v>1191</v>
      </c>
      <c r="C67" s="21" t="s">
        <v>270</v>
      </c>
      <c r="D67" s="23">
        <v>1105800</v>
      </c>
      <c r="E67" s="24" t="s">
        <v>271</v>
      </c>
      <c r="F67" s="25"/>
      <c r="G67" s="49"/>
    </row>
    <row r="68" spans="1:7" ht="14.5" customHeight="1">
      <c r="A68" s="21" t="s">
        <v>0</v>
      </c>
      <c r="B68" s="22" t="s">
        <v>1191</v>
      </c>
      <c r="C68" s="21" t="s">
        <v>274</v>
      </c>
      <c r="D68" s="23">
        <v>1105800</v>
      </c>
      <c r="E68" s="24" t="s">
        <v>275</v>
      </c>
      <c r="F68" s="25"/>
      <c r="G68" s="49"/>
    </row>
    <row r="69" spans="1:7" ht="14.5" customHeight="1">
      <c r="A69" s="21" t="s">
        <v>0</v>
      </c>
      <c r="B69" s="22" t="s">
        <v>1191</v>
      </c>
      <c r="C69" s="21" t="s">
        <v>276</v>
      </c>
      <c r="D69" s="23">
        <v>1105800</v>
      </c>
      <c r="E69" s="24" t="s">
        <v>275</v>
      </c>
      <c r="F69" s="25"/>
      <c r="G69" s="49"/>
    </row>
    <row r="70" spans="1:7" ht="14.5" customHeight="1">
      <c r="A70" s="21" t="s">
        <v>0</v>
      </c>
      <c r="B70" s="22" t="s">
        <v>1191</v>
      </c>
      <c r="C70" s="21" t="s">
        <v>277</v>
      </c>
      <c r="D70" s="23">
        <v>1105800</v>
      </c>
      <c r="E70" s="24" t="s">
        <v>275</v>
      </c>
      <c r="F70" s="25">
        <f>SUM(D64:D70)</f>
        <v>7635269</v>
      </c>
      <c r="G70" s="49">
        <v>7</v>
      </c>
    </row>
    <row r="71" spans="1:7" ht="14.5" customHeight="1">
      <c r="A71" s="2" t="s">
        <v>0</v>
      </c>
      <c r="B71" s="3" t="s">
        <v>1192</v>
      </c>
      <c r="C71" s="2" t="s">
        <v>58</v>
      </c>
      <c r="D71" s="4">
        <v>737249</v>
      </c>
      <c r="E71" s="8" t="s">
        <v>59</v>
      </c>
      <c r="F71" s="6"/>
    </row>
    <row r="72" spans="1:7" ht="14.5" customHeight="1">
      <c r="A72" s="2" t="s">
        <v>0</v>
      </c>
      <c r="B72" s="3" t="s">
        <v>1192</v>
      </c>
      <c r="C72" s="2" t="s">
        <v>60</v>
      </c>
      <c r="D72" s="4">
        <v>800000</v>
      </c>
      <c r="E72" s="8" t="s">
        <v>59</v>
      </c>
      <c r="F72" s="6">
        <f>SUM(D71:D72)</f>
        <v>1537249</v>
      </c>
      <c r="G72" s="5">
        <v>2</v>
      </c>
    </row>
    <row r="73" spans="1:7" ht="14.5" customHeight="1">
      <c r="A73" s="21" t="s">
        <v>0</v>
      </c>
      <c r="B73" s="22" t="s">
        <v>1193</v>
      </c>
      <c r="C73" s="21" t="s">
        <v>51</v>
      </c>
      <c r="D73" s="23">
        <v>750000</v>
      </c>
      <c r="E73" s="24" t="s">
        <v>52</v>
      </c>
      <c r="F73" s="25"/>
      <c r="G73" s="49"/>
    </row>
    <row r="74" spans="1:7" ht="14.5" customHeight="1">
      <c r="A74" s="21" t="s">
        <v>0</v>
      </c>
      <c r="B74" s="22" t="s">
        <v>1193</v>
      </c>
      <c r="C74" s="21" t="s">
        <v>53</v>
      </c>
      <c r="D74" s="23">
        <v>1000000</v>
      </c>
      <c r="E74" s="24" t="s">
        <v>52</v>
      </c>
      <c r="F74" s="25"/>
      <c r="G74" s="49"/>
    </row>
    <row r="75" spans="1:7" ht="14.5" customHeight="1">
      <c r="A75" s="21" t="s">
        <v>0</v>
      </c>
      <c r="B75" s="22" t="s">
        <v>1193</v>
      </c>
      <c r="C75" s="21" t="s">
        <v>54</v>
      </c>
      <c r="D75" s="23">
        <v>750000</v>
      </c>
      <c r="E75" s="24" t="s">
        <v>52</v>
      </c>
      <c r="F75" s="25"/>
      <c r="G75" s="49"/>
    </row>
    <row r="76" spans="1:7" ht="14.5" customHeight="1">
      <c r="A76" s="21" t="s">
        <v>0</v>
      </c>
      <c r="B76" s="22" t="s">
        <v>1193</v>
      </c>
      <c r="C76" s="21" t="s">
        <v>55</v>
      </c>
      <c r="D76" s="23">
        <v>750000</v>
      </c>
      <c r="E76" s="24" t="s">
        <v>52</v>
      </c>
      <c r="F76" s="25"/>
      <c r="G76" s="49"/>
    </row>
    <row r="77" spans="1:7" ht="14.5" customHeight="1">
      <c r="A77" s="21" t="s">
        <v>0</v>
      </c>
      <c r="B77" s="22" t="s">
        <v>1193</v>
      </c>
      <c r="C77" s="21" t="s">
        <v>74</v>
      </c>
      <c r="D77" s="23">
        <v>750000</v>
      </c>
      <c r="E77" s="24" t="s">
        <v>75</v>
      </c>
      <c r="F77" s="25"/>
      <c r="G77" s="49"/>
    </row>
    <row r="78" spans="1:7" ht="14.5" customHeight="1">
      <c r="A78" s="21" t="s">
        <v>0</v>
      </c>
      <c r="B78" s="22" t="s">
        <v>1193</v>
      </c>
      <c r="C78" s="21" t="s">
        <v>76</v>
      </c>
      <c r="D78" s="23">
        <v>2000000</v>
      </c>
      <c r="E78" s="24" t="s">
        <v>75</v>
      </c>
      <c r="F78" s="25"/>
      <c r="G78" s="49"/>
    </row>
    <row r="79" spans="1:7" ht="14.5" customHeight="1">
      <c r="A79" s="21" t="s">
        <v>0</v>
      </c>
      <c r="B79" s="22" t="s">
        <v>1193</v>
      </c>
      <c r="C79" s="21" t="s">
        <v>97</v>
      </c>
      <c r="D79" s="23">
        <v>1105800</v>
      </c>
      <c r="E79" s="24" t="s">
        <v>98</v>
      </c>
      <c r="F79" s="25"/>
      <c r="G79" s="49"/>
    </row>
    <row r="80" spans="1:7" ht="14.5" customHeight="1">
      <c r="A80" s="21" t="s">
        <v>0</v>
      </c>
      <c r="B80" s="22" t="s">
        <v>1193</v>
      </c>
      <c r="C80" s="21" t="s">
        <v>106</v>
      </c>
      <c r="D80" s="23">
        <v>750000</v>
      </c>
      <c r="E80" s="24" t="s">
        <v>107</v>
      </c>
      <c r="F80" s="25"/>
      <c r="G80" s="49"/>
    </row>
    <row r="81" spans="1:7" ht="14.5" customHeight="1">
      <c r="A81" s="21" t="s">
        <v>0</v>
      </c>
      <c r="B81" s="22" t="s">
        <v>1193</v>
      </c>
      <c r="C81" s="21" t="s">
        <v>108</v>
      </c>
      <c r="D81" s="23">
        <v>1105800</v>
      </c>
      <c r="E81" s="24" t="s">
        <v>107</v>
      </c>
      <c r="F81" s="25"/>
      <c r="G81" s="49"/>
    </row>
    <row r="82" spans="1:7" ht="14.5" customHeight="1">
      <c r="A82" s="21" t="s">
        <v>0</v>
      </c>
      <c r="B82" s="22" t="s">
        <v>1193</v>
      </c>
      <c r="C82" s="21" t="s">
        <v>145</v>
      </c>
      <c r="D82" s="23">
        <v>740000</v>
      </c>
      <c r="E82" s="24" t="s">
        <v>146</v>
      </c>
      <c r="F82" s="25"/>
      <c r="G82" s="49"/>
    </row>
    <row r="83" spans="1:7" ht="14.5" customHeight="1">
      <c r="A83" s="21" t="s">
        <v>0</v>
      </c>
      <c r="B83" s="22" t="s">
        <v>1193</v>
      </c>
      <c r="C83" s="21" t="s">
        <v>164</v>
      </c>
      <c r="D83" s="23">
        <v>1500000</v>
      </c>
      <c r="E83" s="24" t="s">
        <v>165</v>
      </c>
      <c r="F83" s="25"/>
      <c r="G83" s="49"/>
    </row>
    <row r="84" spans="1:7" ht="14.5" customHeight="1">
      <c r="A84" s="21" t="s">
        <v>0</v>
      </c>
      <c r="B84" s="22" t="s">
        <v>1193</v>
      </c>
      <c r="C84" s="21" t="s">
        <v>172</v>
      </c>
      <c r="D84" s="23">
        <v>1750000</v>
      </c>
      <c r="E84" s="24" t="s">
        <v>173</v>
      </c>
      <c r="F84" s="25"/>
      <c r="G84" s="49"/>
    </row>
    <row r="85" spans="1:7" ht="14.5" customHeight="1">
      <c r="A85" s="21" t="s">
        <v>0</v>
      </c>
      <c r="B85" s="22" t="s">
        <v>1193</v>
      </c>
      <c r="C85" s="21" t="s">
        <v>174</v>
      </c>
      <c r="D85" s="23">
        <v>1750000</v>
      </c>
      <c r="E85" s="24" t="s">
        <v>173</v>
      </c>
      <c r="F85" s="25"/>
      <c r="G85" s="49"/>
    </row>
    <row r="86" spans="1:7" ht="14.5" customHeight="1">
      <c r="A86" s="21" t="s">
        <v>0</v>
      </c>
      <c r="B86" s="22" t="s">
        <v>1193</v>
      </c>
      <c r="C86" s="21" t="s">
        <v>175</v>
      </c>
      <c r="D86" s="23">
        <v>1000000</v>
      </c>
      <c r="E86" s="24" t="s">
        <v>176</v>
      </c>
      <c r="F86" s="25"/>
      <c r="G86" s="49"/>
    </row>
    <row r="87" spans="1:7" ht="14.5" customHeight="1">
      <c r="A87" s="21" t="s">
        <v>0</v>
      </c>
      <c r="B87" s="22" t="s">
        <v>1193</v>
      </c>
      <c r="C87" s="21" t="s">
        <v>211</v>
      </c>
      <c r="D87" s="23">
        <v>1105800</v>
      </c>
      <c r="E87" s="24" t="s">
        <v>212</v>
      </c>
      <c r="F87" s="25"/>
      <c r="G87" s="49"/>
    </row>
    <row r="88" spans="1:7" ht="14.5" customHeight="1">
      <c r="A88" s="21" t="s">
        <v>0</v>
      </c>
      <c r="B88" s="22" t="s">
        <v>1193</v>
      </c>
      <c r="C88" s="21" t="s">
        <v>213</v>
      </c>
      <c r="D88" s="23">
        <v>2500000</v>
      </c>
      <c r="E88" s="24" t="s">
        <v>214</v>
      </c>
      <c r="F88" s="25"/>
      <c r="G88" s="49"/>
    </row>
    <row r="89" spans="1:7" ht="14.5" customHeight="1">
      <c r="A89" s="21" t="s">
        <v>0</v>
      </c>
      <c r="B89" s="22" t="s">
        <v>1193</v>
      </c>
      <c r="C89" s="21" t="s">
        <v>215</v>
      </c>
      <c r="D89" s="23">
        <v>1500000</v>
      </c>
      <c r="E89" s="24" t="s">
        <v>214</v>
      </c>
      <c r="F89" s="25"/>
      <c r="G89" s="49"/>
    </row>
    <row r="90" spans="1:7" ht="14.5" customHeight="1">
      <c r="A90" s="21" t="s">
        <v>0</v>
      </c>
      <c r="B90" s="22" t="s">
        <v>1193</v>
      </c>
      <c r="C90" s="21" t="s">
        <v>216</v>
      </c>
      <c r="D90" s="23">
        <v>2500000</v>
      </c>
      <c r="E90" s="24" t="s">
        <v>214</v>
      </c>
      <c r="F90" s="25"/>
      <c r="G90" s="49"/>
    </row>
    <row r="91" spans="1:7" ht="14.5" customHeight="1">
      <c r="A91" s="21" t="s">
        <v>0</v>
      </c>
      <c r="B91" s="22" t="s">
        <v>1193</v>
      </c>
      <c r="C91" s="21" t="s">
        <v>217</v>
      </c>
      <c r="D91" s="23">
        <v>1500000</v>
      </c>
      <c r="E91" s="24" t="s">
        <v>214</v>
      </c>
      <c r="F91" s="25"/>
      <c r="G91" s="49"/>
    </row>
    <row r="92" spans="1:7" ht="14.5" customHeight="1">
      <c r="A92" s="21" t="s">
        <v>0</v>
      </c>
      <c r="B92" s="22" t="s">
        <v>1193</v>
      </c>
      <c r="C92" s="21" t="s">
        <v>218</v>
      </c>
      <c r="D92" s="23">
        <v>2500000</v>
      </c>
      <c r="E92" s="24" t="s">
        <v>214</v>
      </c>
      <c r="F92" s="25"/>
      <c r="G92" s="49"/>
    </row>
    <row r="93" spans="1:7" ht="14.5" customHeight="1">
      <c r="A93" s="21" t="s">
        <v>0</v>
      </c>
      <c r="B93" s="22" t="s">
        <v>1193</v>
      </c>
      <c r="C93" s="21" t="s">
        <v>388</v>
      </c>
      <c r="D93" s="23">
        <v>1750000</v>
      </c>
      <c r="E93" s="24" t="s">
        <v>389</v>
      </c>
      <c r="F93" s="25"/>
      <c r="G93" s="49"/>
    </row>
    <row r="94" spans="1:7" ht="14.5" customHeight="1">
      <c r="A94" s="21" t="s">
        <v>0</v>
      </c>
      <c r="B94" s="22" t="s">
        <v>1193</v>
      </c>
      <c r="C94" s="21" t="s">
        <v>390</v>
      </c>
      <c r="D94" s="23">
        <v>900000</v>
      </c>
      <c r="E94" s="24" t="s">
        <v>389</v>
      </c>
      <c r="F94" s="25"/>
      <c r="G94" s="49"/>
    </row>
    <row r="95" spans="1:7" ht="14.5" customHeight="1">
      <c r="A95" s="21" t="s">
        <v>0</v>
      </c>
      <c r="B95" s="22" t="s">
        <v>1193</v>
      </c>
      <c r="C95" s="21" t="s">
        <v>391</v>
      </c>
      <c r="D95" s="23">
        <v>1200000</v>
      </c>
      <c r="E95" s="24" t="s">
        <v>389</v>
      </c>
      <c r="F95" s="25"/>
      <c r="G95" s="49"/>
    </row>
    <row r="96" spans="1:7" ht="14.5" customHeight="1">
      <c r="A96" s="21" t="s">
        <v>0</v>
      </c>
      <c r="B96" s="22" t="s">
        <v>1193</v>
      </c>
      <c r="C96" s="21" t="s">
        <v>402</v>
      </c>
      <c r="D96" s="23">
        <v>1000000</v>
      </c>
      <c r="E96" s="24" t="s">
        <v>403</v>
      </c>
      <c r="F96" s="25"/>
      <c r="G96" s="49"/>
    </row>
    <row r="97" spans="1:7" ht="14.5" customHeight="1">
      <c r="A97" s="21" t="s">
        <v>0</v>
      </c>
      <c r="B97" s="22" t="s">
        <v>1193</v>
      </c>
      <c r="C97" s="21" t="s">
        <v>442</v>
      </c>
      <c r="D97" s="23">
        <v>1250000</v>
      </c>
      <c r="E97" s="24" t="s">
        <v>443</v>
      </c>
      <c r="F97" s="25"/>
      <c r="G97" s="49"/>
    </row>
    <row r="98" spans="1:7" ht="14.5" customHeight="1">
      <c r="A98" s="21" t="s">
        <v>0</v>
      </c>
      <c r="B98" s="22" t="s">
        <v>1193</v>
      </c>
      <c r="C98" s="21" t="s">
        <v>444</v>
      </c>
      <c r="D98" s="23">
        <v>640000</v>
      </c>
      <c r="E98" s="24" t="s">
        <v>443</v>
      </c>
      <c r="F98" s="25"/>
      <c r="G98" s="49"/>
    </row>
    <row r="99" spans="1:7" ht="14.5" customHeight="1">
      <c r="A99" s="21" t="s">
        <v>0</v>
      </c>
      <c r="B99" s="22" t="s">
        <v>1193</v>
      </c>
      <c r="C99" s="21" t="s">
        <v>445</v>
      </c>
      <c r="D99" s="23">
        <v>1250000</v>
      </c>
      <c r="E99" s="24" t="s">
        <v>443</v>
      </c>
      <c r="F99" s="25"/>
      <c r="G99" s="49"/>
    </row>
    <row r="100" spans="1:7" ht="14.5" customHeight="1">
      <c r="A100" s="21" t="s">
        <v>0</v>
      </c>
      <c r="B100" s="22" t="s">
        <v>1193</v>
      </c>
      <c r="C100" s="21" t="s">
        <v>458</v>
      </c>
      <c r="D100" s="23">
        <v>1105800</v>
      </c>
      <c r="E100" s="24" t="s">
        <v>459</v>
      </c>
      <c r="F100" s="25"/>
      <c r="G100" s="49"/>
    </row>
    <row r="101" spans="1:7" ht="14.5" customHeight="1">
      <c r="A101" s="21" t="s">
        <v>0</v>
      </c>
      <c r="B101" s="22" t="s">
        <v>1193</v>
      </c>
      <c r="C101" s="21" t="s">
        <v>521</v>
      </c>
      <c r="D101" s="23">
        <v>800000</v>
      </c>
      <c r="E101" s="24" t="s">
        <v>522</v>
      </c>
      <c r="F101" s="25"/>
      <c r="G101" s="49"/>
    </row>
    <row r="102" spans="1:7" ht="14.5" customHeight="1">
      <c r="A102" s="21" t="s">
        <v>0</v>
      </c>
      <c r="B102" s="22" t="s">
        <v>1193</v>
      </c>
      <c r="C102" s="21" t="s">
        <v>523</v>
      </c>
      <c r="D102" s="23">
        <v>1800000</v>
      </c>
      <c r="E102" s="24" t="s">
        <v>522</v>
      </c>
      <c r="F102" s="25"/>
      <c r="G102" s="49"/>
    </row>
    <row r="103" spans="1:7" ht="14.5" customHeight="1">
      <c r="A103" s="21" t="s">
        <v>0</v>
      </c>
      <c r="B103" s="22" t="s">
        <v>1193</v>
      </c>
      <c r="C103" s="21" t="s">
        <v>524</v>
      </c>
      <c r="D103" s="23">
        <v>1800000</v>
      </c>
      <c r="E103" s="24" t="s">
        <v>522</v>
      </c>
      <c r="F103" s="25"/>
      <c r="G103" s="49"/>
    </row>
    <row r="104" spans="1:7" ht="14.5" customHeight="1">
      <c r="A104" s="21" t="s">
        <v>0</v>
      </c>
      <c r="B104" s="22" t="s">
        <v>1193</v>
      </c>
      <c r="C104" s="21" t="s">
        <v>525</v>
      </c>
      <c r="D104" s="23">
        <v>800000</v>
      </c>
      <c r="E104" s="24" t="s">
        <v>522</v>
      </c>
      <c r="F104" s="25"/>
      <c r="G104" s="49"/>
    </row>
    <row r="105" spans="1:7" ht="14.5" customHeight="1">
      <c r="A105" s="21" t="s">
        <v>0</v>
      </c>
      <c r="B105" s="22" t="s">
        <v>1193</v>
      </c>
      <c r="C105" s="21" t="s">
        <v>555</v>
      </c>
      <c r="D105" s="23">
        <v>1000000</v>
      </c>
      <c r="E105" s="24" t="s">
        <v>556</v>
      </c>
      <c r="F105" s="25"/>
      <c r="G105" s="49"/>
    </row>
    <row r="106" spans="1:7" ht="14.5" customHeight="1">
      <c r="A106" s="21" t="s">
        <v>0</v>
      </c>
      <c r="B106" s="22" t="s">
        <v>1193</v>
      </c>
      <c r="C106" s="21" t="s">
        <v>557</v>
      </c>
      <c r="D106" s="23">
        <v>1000000</v>
      </c>
      <c r="E106" s="24" t="s">
        <v>556</v>
      </c>
      <c r="F106" s="25"/>
      <c r="G106" s="49"/>
    </row>
    <row r="107" spans="1:7" ht="14.5" customHeight="1">
      <c r="A107" s="21" t="s">
        <v>0</v>
      </c>
      <c r="B107" s="22" t="s">
        <v>1193</v>
      </c>
      <c r="C107" s="21" t="s">
        <v>558</v>
      </c>
      <c r="D107" s="23">
        <v>750000</v>
      </c>
      <c r="E107" s="24" t="s">
        <v>556</v>
      </c>
      <c r="F107" s="25"/>
      <c r="G107" s="49"/>
    </row>
    <row r="108" spans="1:7" ht="14.5" customHeight="1">
      <c r="A108" s="21" t="s">
        <v>0</v>
      </c>
      <c r="B108" s="22" t="s">
        <v>1193</v>
      </c>
      <c r="C108" s="21" t="s">
        <v>559</v>
      </c>
      <c r="D108" s="23">
        <v>1000000</v>
      </c>
      <c r="E108" s="24" t="s">
        <v>556</v>
      </c>
      <c r="F108" s="25"/>
      <c r="G108" s="49"/>
    </row>
    <row r="109" spans="1:7" ht="14.5" customHeight="1">
      <c r="A109" s="21" t="s">
        <v>0</v>
      </c>
      <c r="B109" s="22" t="s">
        <v>1193</v>
      </c>
      <c r="C109" s="21" t="s">
        <v>560</v>
      </c>
      <c r="D109" s="23">
        <v>2000000</v>
      </c>
      <c r="E109" s="24" t="s">
        <v>556</v>
      </c>
      <c r="F109" s="25"/>
      <c r="G109" s="49"/>
    </row>
    <row r="110" spans="1:7" ht="14.5" customHeight="1">
      <c r="A110" s="21" t="s">
        <v>0</v>
      </c>
      <c r="B110" s="22" t="s">
        <v>1193</v>
      </c>
      <c r="C110" s="21" t="s">
        <v>561</v>
      </c>
      <c r="D110" s="23">
        <v>750000</v>
      </c>
      <c r="E110" s="24" t="s">
        <v>556</v>
      </c>
      <c r="F110" s="25"/>
      <c r="G110" s="49"/>
    </row>
    <row r="111" spans="1:7" ht="14.5" customHeight="1">
      <c r="A111" s="21" t="s">
        <v>0</v>
      </c>
      <c r="B111" s="22" t="s">
        <v>1193</v>
      </c>
      <c r="C111" s="21" t="s">
        <v>626</v>
      </c>
      <c r="D111" s="23">
        <v>1000000</v>
      </c>
      <c r="E111" s="24" t="s">
        <v>627</v>
      </c>
      <c r="F111" s="25"/>
      <c r="G111" s="49"/>
    </row>
    <row r="112" spans="1:7" ht="14.5" customHeight="1">
      <c r="A112" s="21" t="s">
        <v>0</v>
      </c>
      <c r="B112" s="22" t="s">
        <v>1193</v>
      </c>
      <c r="C112" s="21" t="s">
        <v>698</v>
      </c>
      <c r="D112" s="23">
        <v>1105800</v>
      </c>
      <c r="E112" s="24" t="s">
        <v>699</v>
      </c>
      <c r="F112" s="25"/>
      <c r="G112" s="49"/>
    </row>
    <row r="113" spans="1:7" ht="14.5" customHeight="1">
      <c r="A113" s="21" t="s">
        <v>0</v>
      </c>
      <c r="B113" s="22" t="s">
        <v>1193</v>
      </c>
      <c r="C113" s="21" t="s">
        <v>700</v>
      </c>
      <c r="D113" s="23">
        <v>1000000</v>
      </c>
      <c r="E113" s="24" t="s">
        <v>699</v>
      </c>
      <c r="F113" s="25"/>
      <c r="G113" s="49"/>
    </row>
    <row r="114" spans="1:7" ht="14.5" customHeight="1">
      <c r="A114" s="21" t="s">
        <v>0</v>
      </c>
      <c r="B114" s="22" t="s">
        <v>1193</v>
      </c>
      <c r="C114" s="21" t="s">
        <v>701</v>
      </c>
      <c r="D114" s="23">
        <v>1105800</v>
      </c>
      <c r="E114" s="24" t="s">
        <v>699</v>
      </c>
      <c r="F114" s="25"/>
      <c r="G114" s="49"/>
    </row>
    <row r="115" spans="1:7" ht="14.5" customHeight="1">
      <c r="A115" s="21" t="s">
        <v>0</v>
      </c>
      <c r="B115" s="22" t="s">
        <v>1193</v>
      </c>
      <c r="C115" s="21" t="s">
        <v>702</v>
      </c>
      <c r="D115" s="23">
        <v>1105800</v>
      </c>
      <c r="E115" s="24" t="s">
        <v>699</v>
      </c>
      <c r="F115" s="25"/>
      <c r="G115" s="49"/>
    </row>
    <row r="116" spans="1:7" ht="14.5" customHeight="1">
      <c r="A116" s="21" t="s">
        <v>0</v>
      </c>
      <c r="B116" s="22" t="s">
        <v>1193</v>
      </c>
      <c r="C116" s="21" t="s">
        <v>705</v>
      </c>
      <c r="D116" s="23">
        <v>1250000</v>
      </c>
      <c r="E116" s="24" t="s">
        <v>706</v>
      </c>
      <c r="F116" s="25"/>
      <c r="G116" s="49"/>
    </row>
    <row r="117" spans="1:7" ht="14.5" customHeight="1">
      <c r="A117" s="21" t="s">
        <v>0</v>
      </c>
      <c r="B117" s="22" t="s">
        <v>1193</v>
      </c>
      <c r="C117" s="21" t="s">
        <v>707</v>
      </c>
      <c r="D117" s="23">
        <v>1250000</v>
      </c>
      <c r="E117" s="24" t="s">
        <v>706</v>
      </c>
      <c r="F117" s="25">
        <f>SUM(D73:D117)</f>
        <v>55920600</v>
      </c>
      <c r="G117" s="49">
        <v>45</v>
      </c>
    </row>
    <row r="118" spans="1:7" ht="14.5" customHeight="1">
      <c r="A118" s="2" t="s">
        <v>0</v>
      </c>
      <c r="B118" s="3" t="s">
        <v>1194</v>
      </c>
      <c r="C118" s="2" t="s">
        <v>84</v>
      </c>
      <c r="D118" s="4">
        <v>2000000</v>
      </c>
      <c r="E118" s="8" t="s">
        <v>85</v>
      </c>
      <c r="F118" s="6"/>
    </row>
    <row r="119" spans="1:7" ht="14.5" customHeight="1">
      <c r="A119" s="2" t="s">
        <v>0</v>
      </c>
      <c r="B119" s="3" t="s">
        <v>1194</v>
      </c>
      <c r="C119" s="2" t="s">
        <v>86</v>
      </c>
      <c r="D119" s="4">
        <v>1000000</v>
      </c>
      <c r="E119" s="8" t="s">
        <v>85</v>
      </c>
      <c r="F119" s="6"/>
    </row>
    <row r="120" spans="1:7" ht="14.5" customHeight="1">
      <c r="A120" s="2" t="s">
        <v>0</v>
      </c>
      <c r="B120" s="3" t="s">
        <v>1194</v>
      </c>
      <c r="C120" s="2" t="s">
        <v>87</v>
      </c>
      <c r="D120" s="4">
        <v>1000000</v>
      </c>
      <c r="E120" s="8" t="s">
        <v>85</v>
      </c>
      <c r="F120" s="6"/>
    </row>
    <row r="121" spans="1:7" ht="14.5" customHeight="1">
      <c r="A121" s="2" t="s">
        <v>0</v>
      </c>
      <c r="B121" s="3" t="s">
        <v>1194</v>
      </c>
      <c r="C121" s="2" t="s">
        <v>186</v>
      </c>
      <c r="D121" s="4">
        <v>1000000</v>
      </c>
      <c r="E121" s="8" t="s">
        <v>187</v>
      </c>
      <c r="F121" s="6"/>
    </row>
    <row r="122" spans="1:7" ht="14.5" customHeight="1">
      <c r="A122" s="2" t="s">
        <v>0</v>
      </c>
      <c r="B122" s="3" t="s">
        <v>1194</v>
      </c>
      <c r="C122" s="2" t="s">
        <v>251</v>
      </c>
      <c r="D122" s="4">
        <v>650000</v>
      </c>
      <c r="E122" s="8" t="s">
        <v>252</v>
      </c>
      <c r="F122" s="6"/>
    </row>
    <row r="123" spans="1:7" ht="14.5" customHeight="1">
      <c r="A123" s="2" t="s">
        <v>0</v>
      </c>
      <c r="B123" s="3" t="s">
        <v>1194</v>
      </c>
      <c r="C123" s="2" t="s">
        <v>253</v>
      </c>
      <c r="D123" s="4">
        <v>800000</v>
      </c>
      <c r="E123" s="8" t="s">
        <v>252</v>
      </c>
      <c r="F123" s="6"/>
    </row>
    <row r="124" spans="1:7" ht="14.5" customHeight="1">
      <c r="A124" s="2" t="s">
        <v>0</v>
      </c>
      <c r="B124" s="3" t="s">
        <v>1194</v>
      </c>
      <c r="C124" s="2" t="s">
        <v>254</v>
      </c>
      <c r="D124" s="4">
        <v>650000</v>
      </c>
      <c r="E124" s="8" t="s">
        <v>252</v>
      </c>
      <c r="F124" s="6"/>
    </row>
    <row r="125" spans="1:7" ht="14.5" customHeight="1">
      <c r="A125" s="2" t="s">
        <v>0</v>
      </c>
      <c r="B125" s="3" t="s">
        <v>1194</v>
      </c>
      <c r="C125" s="2" t="s">
        <v>309</v>
      </c>
      <c r="D125" s="4">
        <v>1105800</v>
      </c>
      <c r="E125" s="8" t="s">
        <v>310</v>
      </c>
      <c r="F125" s="6"/>
    </row>
    <row r="126" spans="1:7" ht="14.5" customHeight="1">
      <c r="A126" s="2" t="s">
        <v>0</v>
      </c>
      <c r="B126" s="3" t="s">
        <v>1194</v>
      </c>
      <c r="C126" s="2" t="s">
        <v>253</v>
      </c>
      <c r="D126" s="4">
        <v>800000</v>
      </c>
      <c r="E126" s="8" t="s">
        <v>383</v>
      </c>
      <c r="F126" s="6"/>
    </row>
    <row r="127" spans="1:7" ht="14.5" customHeight="1">
      <c r="A127" s="2" t="s">
        <v>0</v>
      </c>
      <c r="B127" s="3" t="s">
        <v>1194</v>
      </c>
      <c r="C127" s="2" t="s">
        <v>404</v>
      </c>
      <c r="D127" s="4">
        <v>1105800</v>
      </c>
      <c r="E127" s="8" t="s">
        <v>405</v>
      </c>
      <c r="F127" s="6"/>
    </row>
    <row r="128" spans="1:7" ht="14.5" customHeight="1">
      <c r="A128" s="2" t="s">
        <v>0</v>
      </c>
      <c r="B128" s="3" t="s">
        <v>1194</v>
      </c>
      <c r="C128" s="2" t="s">
        <v>421</v>
      </c>
      <c r="D128" s="4">
        <v>2250000</v>
      </c>
      <c r="E128" s="8" t="s">
        <v>422</v>
      </c>
      <c r="F128" s="6"/>
    </row>
    <row r="129" spans="1:7" ht="14.5" customHeight="1">
      <c r="A129" s="2" t="s">
        <v>0</v>
      </c>
      <c r="B129" s="3" t="s">
        <v>1194</v>
      </c>
      <c r="C129" s="2" t="s">
        <v>578</v>
      </c>
      <c r="D129" s="4">
        <v>992000</v>
      </c>
      <c r="E129" s="8" t="s">
        <v>579</v>
      </c>
      <c r="F129" s="6"/>
    </row>
    <row r="130" spans="1:7" ht="14.5" customHeight="1">
      <c r="A130" s="2" t="s">
        <v>0</v>
      </c>
      <c r="B130" s="3" t="s">
        <v>1194</v>
      </c>
      <c r="C130" s="2" t="s">
        <v>580</v>
      </c>
      <c r="D130" s="4">
        <v>1105800</v>
      </c>
      <c r="E130" s="8" t="s">
        <v>579</v>
      </c>
      <c r="F130" s="6"/>
    </row>
    <row r="131" spans="1:7" ht="14.5" customHeight="1">
      <c r="A131" s="2" t="s">
        <v>0</v>
      </c>
      <c r="B131" s="3" t="s">
        <v>1194</v>
      </c>
      <c r="C131" s="2" t="s">
        <v>720</v>
      </c>
      <c r="D131" s="4">
        <v>1105800</v>
      </c>
      <c r="E131" s="8" t="s">
        <v>721</v>
      </c>
      <c r="F131" s="6"/>
    </row>
    <row r="132" spans="1:7" ht="14.5" customHeight="1">
      <c r="A132" s="2" t="s">
        <v>0</v>
      </c>
      <c r="B132" s="3" t="s">
        <v>1194</v>
      </c>
      <c r="C132" s="2" t="s">
        <v>722</v>
      </c>
      <c r="D132" s="4">
        <v>1008354</v>
      </c>
      <c r="E132" s="8" t="s">
        <v>721</v>
      </c>
      <c r="F132" s="6">
        <f>SUM(D118:D132)</f>
        <v>16573554</v>
      </c>
      <c r="G132" s="5">
        <v>15</v>
      </c>
    </row>
    <row r="133" spans="1:7" ht="14.5" customHeight="1">
      <c r="A133" s="21" t="s">
        <v>0</v>
      </c>
      <c r="B133" s="22" t="s">
        <v>1195</v>
      </c>
      <c r="C133" s="21" t="s">
        <v>95</v>
      </c>
      <c r="D133" s="23">
        <v>1105800</v>
      </c>
      <c r="E133" s="24" t="s">
        <v>96</v>
      </c>
      <c r="F133" s="25">
        <f>D133</f>
        <v>1105800</v>
      </c>
      <c r="G133" s="49">
        <v>1</v>
      </c>
    </row>
    <row r="134" spans="1:7" ht="14.5" customHeight="1">
      <c r="A134" s="2" t="s">
        <v>0</v>
      </c>
      <c r="B134" s="3" t="s">
        <v>1197</v>
      </c>
      <c r="C134" s="2" t="s">
        <v>64</v>
      </c>
      <c r="D134" s="4">
        <v>1000000</v>
      </c>
      <c r="E134" s="8" t="s">
        <v>65</v>
      </c>
      <c r="F134" s="6"/>
    </row>
    <row r="135" spans="1:7" ht="14.5" customHeight="1">
      <c r="A135" s="2" t="s">
        <v>0</v>
      </c>
      <c r="B135" s="3" t="s">
        <v>1197</v>
      </c>
      <c r="C135" s="2" t="s">
        <v>66</v>
      </c>
      <c r="D135" s="4">
        <v>1000000</v>
      </c>
      <c r="E135" s="8" t="s">
        <v>65</v>
      </c>
      <c r="F135" s="6"/>
    </row>
    <row r="136" spans="1:7" ht="14.5" customHeight="1">
      <c r="A136" s="2" t="s">
        <v>0</v>
      </c>
      <c r="B136" s="3" t="s">
        <v>1197</v>
      </c>
      <c r="C136" s="2" t="s">
        <v>77</v>
      </c>
      <c r="D136" s="4">
        <v>1105800</v>
      </c>
      <c r="E136" s="8" t="s">
        <v>78</v>
      </c>
      <c r="F136" s="6"/>
    </row>
    <row r="137" spans="1:7" ht="14.5" customHeight="1">
      <c r="A137" s="2" t="s">
        <v>0</v>
      </c>
      <c r="B137" s="3" t="s">
        <v>1197</v>
      </c>
      <c r="C137" s="2" t="s">
        <v>139</v>
      </c>
      <c r="D137" s="4">
        <v>1105800</v>
      </c>
      <c r="E137" s="8" t="s">
        <v>140</v>
      </c>
      <c r="F137" s="6"/>
    </row>
    <row r="138" spans="1:7" ht="14.5" customHeight="1">
      <c r="A138" s="2" t="s">
        <v>0</v>
      </c>
      <c r="B138" s="3" t="s">
        <v>1197</v>
      </c>
      <c r="C138" s="2" t="s">
        <v>206</v>
      </c>
      <c r="D138" s="4">
        <v>1105800</v>
      </c>
      <c r="E138" s="8" t="s">
        <v>207</v>
      </c>
      <c r="F138" s="6"/>
    </row>
    <row r="139" spans="1:7" ht="14.5" customHeight="1">
      <c r="A139" s="2" t="s">
        <v>0</v>
      </c>
      <c r="B139" s="3" t="s">
        <v>1197</v>
      </c>
      <c r="C139" s="2" t="s">
        <v>208</v>
      </c>
      <c r="D139" s="4">
        <v>1105800</v>
      </c>
      <c r="E139" s="8" t="s">
        <v>207</v>
      </c>
      <c r="F139" s="6"/>
    </row>
    <row r="140" spans="1:7" ht="14.5" customHeight="1">
      <c r="A140" s="2" t="s">
        <v>0</v>
      </c>
      <c r="B140" s="3" t="s">
        <v>1197</v>
      </c>
      <c r="C140" s="2" t="s">
        <v>232</v>
      </c>
      <c r="D140" s="4">
        <v>1105800</v>
      </c>
      <c r="E140" s="8" t="s">
        <v>233</v>
      </c>
      <c r="F140" s="6"/>
    </row>
    <row r="141" spans="1:7" ht="14.5" customHeight="1">
      <c r="A141" s="2" t="s">
        <v>0</v>
      </c>
      <c r="B141" s="3" t="s">
        <v>1197</v>
      </c>
      <c r="C141" s="2" t="s">
        <v>346</v>
      </c>
      <c r="D141" s="4">
        <v>300000</v>
      </c>
      <c r="E141" s="8" t="s">
        <v>347</v>
      </c>
      <c r="F141" s="6"/>
    </row>
    <row r="142" spans="1:7" ht="14.5" customHeight="1">
      <c r="A142" s="2" t="s">
        <v>0</v>
      </c>
      <c r="B142" s="3" t="s">
        <v>1197</v>
      </c>
      <c r="C142" s="2" t="s">
        <v>348</v>
      </c>
      <c r="D142" s="4">
        <v>1000000</v>
      </c>
      <c r="E142" s="8" t="s">
        <v>347</v>
      </c>
      <c r="F142" s="6"/>
    </row>
    <row r="143" spans="1:7" ht="14.5" customHeight="1">
      <c r="A143" s="2" t="s">
        <v>0</v>
      </c>
      <c r="B143" s="3" t="s">
        <v>1197</v>
      </c>
      <c r="C143" s="2" t="s">
        <v>351</v>
      </c>
      <c r="D143" s="4">
        <v>2000000</v>
      </c>
      <c r="E143" s="8" t="s">
        <v>352</v>
      </c>
      <c r="F143" s="6"/>
    </row>
    <row r="144" spans="1:7" ht="14.5" customHeight="1">
      <c r="A144" s="2" t="s">
        <v>0</v>
      </c>
      <c r="B144" s="3" t="s">
        <v>1197</v>
      </c>
      <c r="C144" s="2" t="s">
        <v>353</v>
      </c>
      <c r="D144" s="4">
        <v>750000</v>
      </c>
      <c r="E144" s="8" t="s">
        <v>352</v>
      </c>
      <c r="F144" s="6"/>
    </row>
    <row r="145" spans="1:6" ht="14.5" customHeight="1">
      <c r="A145" s="2" t="s">
        <v>0</v>
      </c>
      <c r="B145" s="3" t="s">
        <v>1197</v>
      </c>
      <c r="C145" s="2" t="s">
        <v>526</v>
      </c>
      <c r="D145" s="4">
        <v>1105800</v>
      </c>
      <c r="E145" s="8" t="s">
        <v>527</v>
      </c>
      <c r="F145" s="6"/>
    </row>
    <row r="146" spans="1:6" ht="14.5" customHeight="1">
      <c r="A146" s="2" t="s">
        <v>0</v>
      </c>
      <c r="B146" s="3" t="s">
        <v>1197</v>
      </c>
      <c r="C146" s="2" t="s">
        <v>528</v>
      </c>
      <c r="D146" s="4">
        <v>1105800</v>
      </c>
      <c r="E146" s="8" t="s">
        <v>527</v>
      </c>
      <c r="F146" s="6"/>
    </row>
    <row r="147" spans="1:6" ht="14.5" customHeight="1">
      <c r="A147" s="2" t="s">
        <v>0</v>
      </c>
      <c r="B147" s="3" t="s">
        <v>1197</v>
      </c>
      <c r="C147" s="2" t="s">
        <v>529</v>
      </c>
      <c r="D147" s="4">
        <v>1105800</v>
      </c>
      <c r="E147" s="8" t="s">
        <v>530</v>
      </c>
      <c r="F147" s="6"/>
    </row>
    <row r="148" spans="1:6" ht="14.5" customHeight="1">
      <c r="A148" s="2" t="s">
        <v>0</v>
      </c>
      <c r="B148" s="3" t="s">
        <v>1197</v>
      </c>
      <c r="C148" s="2" t="s">
        <v>531</v>
      </c>
      <c r="D148" s="4">
        <v>1105800</v>
      </c>
      <c r="E148" s="8" t="s">
        <v>530</v>
      </c>
      <c r="F148" s="6"/>
    </row>
    <row r="149" spans="1:6" ht="14.5" customHeight="1">
      <c r="A149" s="2" t="s">
        <v>0</v>
      </c>
      <c r="B149" s="3" t="s">
        <v>1197</v>
      </c>
      <c r="C149" s="2" t="s">
        <v>532</v>
      </c>
      <c r="D149" s="4">
        <v>1105800</v>
      </c>
      <c r="E149" s="8" t="s">
        <v>530</v>
      </c>
      <c r="F149" s="6"/>
    </row>
    <row r="150" spans="1:6" ht="14.5" customHeight="1">
      <c r="A150" s="2" t="s">
        <v>0</v>
      </c>
      <c r="B150" s="3" t="s">
        <v>1197</v>
      </c>
      <c r="C150" s="2" t="s">
        <v>566</v>
      </c>
      <c r="D150" s="4">
        <v>1105800</v>
      </c>
      <c r="E150" s="8" t="s">
        <v>567</v>
      </c>
      <c r="F150" s="6"/>
    </row>
    <row r="151" spans="1:6" ht="14.5" customHeight="1">
      <c r="A151" s="2" t="s">
        <v>0</v>
      </c>
      <c r="B151" s="3" t="s">
        <v>1197</v>
      </c>
      <c r="C151" s="2" t="s">
        <v>568</v>
      </c>
      <c r="D151" s="4">
        <v>1105800</v>
      </c>
      <c r="E151" s="8" t="s">
        <v>567</v>
      </c>
      <c r="F151" s="6"/>
    </row>
    <row r="152" spans="1:6" ht="14.5" customHeight="1">
      <c r="A152" s="2" t="s">
        <v>0</v>
      </c>
      <c r="B152" s="3" t="s">
        <v>1197</v>
      </c>
      <c r="C152" s="2" t="s">
        <v>569</v>
      </c>
      <c r="D152" s="4">
        <v>1105800</v>
      </c>
      <c r="E152" s="8" t="s">
        <v>567</v>
      </c>
      <c r="F152" s="6"/>
    </row>
    <row r="153" spans="1:6" ht="14.5" customHeight="1">
      <c r="A153" s="2" t="s">
        <v>0</v>
      </c>
      <c r="B153" s="3" t="s">
        <v>1197</v>
      </c>
      <c r="C153" s="2" t="s">
        <v>570</v>
      </c>
      <c r="D153" s="4">
        <v>1105800</v>
      </c>
      <c r="E153" s="8" t="s">
        <v>571</v>
      </c>
      <c r="F153" s="6"/>
    </row>
    <row r="154" spans="1:6" ht="14.5" customHeight="1">
      <c r="A154" s="2" t="s">
        <v>0</v>
      </c>
      <c r="B154" s="3" t="s">
        <v>1197</v>
      </c>
      <c r="C154" s="2" t="s">
        <v>572</v>
      </c>
      <c r="D154" s="4">
        <v>1105800</v>
      </c>
      <c r="E154" s="8" t="s">
        <v>571</v>
      </c>
      <c r="F154" s="6"/>
    </row>
    <row r="155" spans="1:6" ht="14.5" customHeight="1">
      <c r="A155" s="2" t="s">
        <v>0</v>
      </c>
      <c r="B155" s="3" t="s">
        <v>1197</v>
      </c>
      <c r="C155" s="2" t="s">
        <v>573</v>
      </c>
      <c r="D155" s="4">
        <v>1105800</v>
      </c>
      <c r="E155" s="8" t="s">
        <v>571</v>
      </c>
      <c r="F155" s="6"/>
    </row>
    <row r="156" spans="1:6" ht="14.5" customHeight="1">
      <c r="A156" s="2" t="s">
        <v>0</v>
      </c>
      <c r="B156" s="3" t="s">
        <v>1197</v>
      </c>
      <c r="C156" s="2" t="s">
        <v>599</v>
      </c>
      <c r="D156" s="4">
        <v>1105800</v>
      </c>
      <c r="E156" s="8" t="s">
        <v>600</v>
      </c>
      <c r="F156" s="6"/>
    </row>
    <row r="157" spans="1:6" ht="14.5" customHeight="1">
      <c r="A157" s="2" t="s">
        <v>0</v>
      </c>
      <c r="B157" s="3" t="s">
        <v>1197</v>
      </c>
      <c r="C157" s="2" t="s">
        <v>601</v>
      </c>
      <c r="D157" s="4">
        <v>1000000</v>
      </c>
      <c r="E157" s="8" t="s">
        <v>600</v>
      </c>
      <c r="F157" s="6"/>
    </row>
    <row r="158" spans="1:6" ht="14.5" customHeight="1">
      <c r="A158" s="2" t="s">
        <v>0</v>
      </c>
      <c r="B158" s="3" t="s">
        <v>1197</v>
      </c>
      <c r="C158" s="2" t="s">
        <v>602</v>
      </c>
      <c r="D158" s="4">
        <v>1105800</v>
      </c>
      <c r="E158" s="8" t="s">
        <v>600</v>
      </c>
      <c r="F158" s="6"/>
    </row>
    <row r="159" spans="1:6" ht="14.5" customHeight="1">
      <c r="A159" s="2" t="s">
        <v>0</v>
      </c>
      <c r="B159" s="3" t="s">
        <v>1197</v>
      </c>
      <c r="C159" s="2" t="s">
        <v>603</v>
      </c>
      <c r="D159" s="4">
        <v>1105800</v>
      </c>
      <c r="E159" s="8" t="s">
        <v>600</v>
      </c>
      <c r="F159" s="6"/>
    </row>
    <row r="160" spans="1:6" ht="14.5" customHeight="1">
      <c r="A160" s="2" t="s">
        <v>0</v>
      </c>
      <c r="B160" s="3" t="s">
        <v>1197</v>
      </c>
      <c r="C160" s="2" t="s">
        <v>604</v>
      </c>
      <c r="D160" s="4">
        <v>1105800</v>
      </c>
      <c r="E160" s="8" t="s">
        <v>600</v>
      </c>
      <c r="F160" s="6"/>
    </row>
    <row r="161" spans="1:7" ht="14.5" customHeight="1">
      <c r="A161" s="2" t="s">
        <v>0</v>
      </c>
      <c r="B161" s="3" t="s">
        <v>1197</v>
      </c>
      <c r="C161" s="2" t="s">
        <v>605</v>
      </c>
      <c r="D161" s="4">
        <v>720000</v>
      </c>
      <c r="E161" s="8" t="s">
        <v>600</v>
      </c>
      <c r="F161" s="6">
        <f>SUM(D134:D161)</f>
        <v>29886000</v>
      </c>
      <c r="G161" s="5">
        <v>28</v>
      </c>
    </row>
    <row r="162" spans="1:7" ht="14.5" customHeight="1">
      <c r="A162" s="21" t="s">
        <v>0</v>
      </c>
      <c r="B162" s="22" t="s">
        <v>1198</v>
      </c>
      <c r="C162" s="21" t="s">
        <v>284</v>
      </c>
      <c r="D162" s="23">
        <v>1250000</v>
      </c>
      <c r="E162" s="24" t="s">
        <v>285</v>
      </c>
      <c r="F162" s="25"/>
      <c r="G162" s="49"/>
    </row>
    <row r="163" spans="1:7" ht="14.5" customHeight="1">
      <c r="A163" s="21" t="s">
        <v>0</v>
      </c>
      <c r="B163" s="22" t="s">
        <v>1198</v>
      </c>
      <c r="C163" s="21" t="s">
        <v>464</v>
      </c>
      <c r="D163" s="23">
        <v>1105800</v>
      </c>
      <c r="E163" s="24" t="s">
        <v>465</v>
      </c>
      <c r="F163" s="25">
        <f>SUM(D162:D163)</f>
        <v>2355800</v>
      </c>
      <c r="G163" s="49">
        <v>2</v>
      </c>
    </row>
    <row r="164" spans="1:7" ht="14.5" customHeight="1">
      <c r="A164" s="2" t="s">
        <v>0</v>
      </c>
      <c r="B164" s="3" t="s">
        <v>1196</v>
      </c>
      <c r="C164" s="2" t="s">
        <v>278</v>
      </c>
      <c r="D164" s="4">
        <v>2000000</v>
      </c>
      <c r="E164" s="8" t="s">
        <v>279</v>
      </c>
      <c r="F164" s="6"/>
    </row>
    <row r="165" spans="1:7" ht="14.5" customHeight="1">
      <c r="A165" s="2" t="s">
        <v>0</v>
      </c>
      <c r="B165" s="3" t="s">
        <v>1196</v>
      </c>
      <c r="C165" s="2" t="s">
        <v>280</v>
      </c>
      <c r="D165" s="4">
        <v>2000000</v>
      </c>
      <c r="E165" s="8" t="s">
        <v>279</v>
      </c>
      <c r="F165" s="6"/>
    </row>
    <row r="166" spans="1:7" ht="14.5" customHeight="1">
      <c r="A166" s="2" t="s">
        <v>0</v>
      </c>
      <c r="B166" s="3" t="s">
        <v>1196</v>
      </c>
      <c r="C166" s="2" t="s">
        <v>440</v>
      </c>
      <c r="D166" s="4">
        <v>2000000</v>
      </c>
      <c r="E166" s="8" t="s">
        <v>441</v>
      </c>
      <c r="F166" s="6">
        <f>SUM(D164:D166)</f>
        <v>6000000</v>
      </c>
      <c r="G166" s="5">
        <v>3</v>
      </c>
    </row>
    <row r="167" spans="1:7" ht="14.5" customHeight="1">
      <c r="A167" s="21" t="s">
        <v>0</v>
      </c>
      <c r="B167" s="22" t="s">
        <v>1199</v>
      </c>
      <c r="C167" s="21" t="s">
        <v>135</v>
      </c>
      <c r="D167" s="23">
        <v>1105800</v>
      </c>
      <c r="E167" s="24" t="s">
        <v>136</v>
      </c>
      <c r="F167" s="25"/>
      <c r="G167" s="49"/>
    </row>
    <row r="168" spans="1:7" ht="14.5" customHeight="1">
      <c r="A168" s="21" t="s">
        <v>0</v>
      </c>
      <c r="B168" s="22" t="s">
        <v>1199</v>
      </c>
      <c r="C168" s="21" t="s">
        <v>137</v>
      </c>
      <c r="D168" s="23">
        <v>1105582</v>
      </c>
      <c r="E168" s="24" t="s">
        <v>136</v>
      </c>
      <c r="F168" s="25"/>
      <c r="G168" s="49"/>
    </row>
    <row r="169" spans="1:7" ht="14.5" customHeight="1">
      <c r="A169" s="21" t="s">
        <v>0</v>
      </c>
      <c r="B169" s="22" t="s">
        <v>1199</v>
      </c>
      <c r="C169" s="21" t="s">
        <v>138</v>
      </c>
      <c r="D169" s="23">
        <v>634786</v>
      </c>
      <c r="E169" s="24" t="s">
        <v>136</v>
      </c>
      <c r="F169" s="25">
        <f>SUM(D167:D169)</f>
        <v>2846168</v>
      </c>
      <c r="G169" s="49">
        <v>3</v>
      </c>
    </row>
    <row r="170" spans="1:7" ht="14.5" customHeight="1">
      <c r="A170" s="2" t="s">
        <v>0</v>
      </c>
      <c r="B170" s="3" t="s">
        <v>1200</v>
      </c>
      <c r="C170" s="2" t="s">
        <v>35</v>
      </c>
      <c r="D170" s="4">
        <v>750000</v>
      </c>
      <c r="E170" s="8" t="s">
        <v>36</v>
      </c>
      <c r="F170" s="6"/>
    </row>
    <row r="171" spans="1:7" ht="14.5" customHeight="1">
      <c r="A171" s="2" t="s">
        <v>0</v>
      </c>
      <c r="B171" s="3" t="s">
        <v>1200</v>
      </c>
      <c r="C171" s="2" t="s">
        <v>37</v>
      </c>
      <c r="D171" s="4">
        <v>1000000</v>
      </c>
      <c r="E171" s="8" t="s">
        <v>36</v>
      </c>
      <c r="F171" s="6"/>
    </row>
    <row r="172" spans="1:7" ht="14.5" customHeight="1">
      <c r="A172" s="2" t="s">
        <v>0</v>
      </c>
      <c r="B172" s="3" t="s">
        <v>1200</v>
      </c>
      <c r="C172" s="2" t="s">
        <v>38</v>
      </c>
      <c r="D172" s="4">
        <v>1000000</v>
      </c>
      <c r="E172" s="8" t="s">
        <v>36</v>
      </c>
      <c r="F172" s="6"/>
    </row>
    <row r="173" spans="1:7" ht="14.5" customHeight="1">
      <c r="A173" s="2" t="s">
        <v>0</v>
      </c>
      <c r="B173" s="3" t="s">
        <v>1200</v>
      </c>
      <c r="C173" s="2" t="s">
        <v>39</v>
      </c>
      <c r="D173" s="4">
        <v>1000000</v>
      </c>
      <c r="E173" s="8" t="s">
        <v>36</v>
      </c>
      <c r="F173" s="6"/>
    </row>
    <row r="174" spans="1:7" ht="14.5" customHeight="1">
      <c r="A174" s="2" t="s">
        <v>0</v>
      </c>
      <c r="B174" s="3" t="s">
        <v>1200</v>
      </c>
      <c r="C174" s="2" t="s">
        <v>117</v>
      </c>
      <c r="D174" s="4">
        <v>750000</v>
      </c>
      <c r="E174" s="8" t="s">
        <v>118</v>
      </c>
      <c r="F174" s="6"/>
    </row>
    <row r="175" spans="1:7" ht="14.5" customHeight="1">
      <c r="A175" s="2" t="s">
        <v>0</v>
      </c>
      <c r="B175" s="3" t="s">
        <v>1200</v>
      </c>
      <c r="C175" s="2" t="s">
        <v>119</v>
      </c>
      <c r="D175" s="4">
        <v>750000</v>
      </c>
      <c r="E175" s="8" t="s">
        <v>118</v>
      </c>
      <c r="F175" s="6"/>
    </row>
    <row r="176" spans="1:7" ht="14.5" customHeight="1">
      <c r="A176" s="2" t="s">
        <v>0</v>
      </c>
      <c r="B176" s="3" t="s">
        <v>1200</v>
      </c>
      <c r="C176" s="2" t="s">
        <v>120</v>
      </c>
      <c r="D176" s="4">
        <v>1000000</v>
      </c>
      <c r="E176" s="8" t="s">
        <v>118</v>
      </c>
      <c r="F176" s="6"/>
    </row>
    <row r="177" spans="1:7" ht="14.5" customHeight="1">
      <c r="A177" s="2" t="s">
        <v>0</v>
      </c>
      <c r="B177" s="3" t="s">
        <v>1200</v>
      </c>
      <c r="C177" s="2" t="s">
        <v>262</v>
      </c>
      <c r="D177" s="4">
        <v>1000000</v>
      </c>
      <c r="E177" s="8" t="s">
        <v>263</v>
      </c>
      <c r="F177" s="6"/>
    </row>
    <row r="178" spans="1:7" ht="14.5" customHeight="1">
      <c r="A178" s="2" t="s">
        <v>0</v>
      </c>
      <c r="B178" s="3" t="s">
        <v>1200</v>
      </c>
      <c r="C178" s="2" t="s">
        <v>264</v>
      </c>
      <c r="D178" s="4">
        <v>973204</v>
      </c>
      <c r="E178" s="8" t="s">
        <v>263</v>
      </c>
      <c r="F178" s="6"/>
    </row>
    <row r="179" spans="1:7" ht="14.5" customHeight="1">
      <c r="A179" s="2" t="s">
        <v>0</v>
      </c>
      <c r="B179" s="3" t="s">
        <v>1200</v>
      </c>
      <c r="C179" s="2" t="s">
        <v>423</v>
      </c>
      <c r="D179" s="4">
        <v>1000000</v>
      </c>
      <c r="E179" s="8" t="s">
        <v>424</v>
      </c>
      <c r="F179" s="6"/>
    </row>
    <row r="180" spans="1:7" ht="14.5" customHeight="1">
      <c r="A180" s="2" t="s">
        <v>0</v>
      </c>
      <c r="B180" s="3" t="s">
        <v>1200</v>
      </c>
      <c r="C180" s="2" t="s">
        <v>425</v>
      </c>
      <c r="D180" s="4">
        <v>1105800</v>
      </c>
      <c r="E180" s="8" t="s">
        <v>424</v>
      </c>
      <c r="F180" s="6">
        <f>SUM(D170:D180)</f>
        <v>10329004</v>
      </c>
      <c r="G180" s="5">
        <v>11</v>
      </c>
    </row>
    <row r="181" spans="1:7" ht="14.5" customHeight="1">
      <c r="A181" s="21" t="s">
        <v>0</v>
      </c>
      <c r="B181" s="22" t="s">
        <v>1201</v>
      </c>
      <c r="C181" s="21" t="s">
        <v>88</v>
      </c>
      <c r="D181" s="23">
        <v>1105800</v>
      </c>
      <c r="E181" s="24" t="s">
        <v>89</v>
      </c>
      <c r="F181" s="25"/>
      <c r="G181" s="49"/>
    </row>
    <row r="182" spans="1:7" ht="14.5" customHeight="1">
      <c r="A182" s="21" t="s">
        <v>0</v>
      </c>
      <c r="B182" s="22" t="s">
        <v>1201</v>
      </c>
      <c r="C182" s="21" t="s">
        <v>272</v>
      </c>
      <c r="D182" s="23">
        <v>750000</v>
      </c>
      <c r="E182" s="24" t="s">
        <v>273</v>
      </c>
      <c r="F182" s="25"/>
      <c r="G182" s="49"/>
    </row>
    <row r="183" spans="1:7" ht="14.5" customHeight="1">
      <c r="A183" s="21" t="s">
        <v>0</v>
      </c>
      <c r="B183" s="22" t="s">
        <v>1201</v>
      </c>
      <c r="C183" s="21" t="s">
        <v>378</v>
      </c>
      <c r="D183" s="23">
        <v>725400</v>
      </c>
      <c r="E183" s="24" t="s">
        <v>379</v>
      </c>
      <c r="F183" s="25"/>
      <c r="G183" s="49"/>
    </row>
    <row r="184" spans="1:7" ht="14.5" customHeight="1">
      <c r="A184" s="21" t="s">
        <v>0</v>
      </c>
      <c r="B184" s="22" t="s">
        <v>1201</v>
      </c>
      <c r="C184" s="21" t="s">
        <v>380</v>
      </c>
      <c r="D184" s="23">
        <v>2500000</v>
      </c>
      <c r="E184" s="24" t="s">
        <v>379</v>
      </c>
      <c r="F184" s="25">
        <f>SUM(D181:D184)</f>
        <v>5081200</v>
      </c>
      <c r="G184" s="49">
        <v>4</v>
      </c>
    </row>
    <row r="185" spans="1:7" ht="14.5" customHeight="1">
      <c r="A185" s="2" t="s">
        <v>0</v>
      </c>
      <c r="B185" s="3" t="s">
        <v>1204</v>
      </c>
      <c r="C185" s="2" t="s">
        <v>515</v>
      </c>
      <c r="D185" s="4">
        <v>1106032</v>
      </c>
      <c r="E185" s="8" t="s">
        <v>516</v>
      </c>
      <c r="F185" s="6"/>
    </row>
    <row r="186" spans="1:7" ht="14.5" customHeight="1">
      <c r="A186" s="2" t="s">
        <v>0</v>
      </c>
      <c r="B186" s="3" t="s">
        <v>1204</v>
      </c>
      <c r="C186" s="2" t="s">
        <v>517</v>
      </c>
      <c r="D186" s="4">
        <v>1106032</v>
      </c>
      <c r="E186" s="8" t="s">
        <v>516</v>
      </c>
      <c r="F186" s="6"/>
    </row>
    <row r="187" spans="1:7" ht="14.5" customHeight="1">
      <c r="A187" s="2" t="s">
        <v>0</v>
      </c>
      <c r="B187" s="3" t="s">
        <v>1204</v>
      </c>
      <c r="C187" s="2" t="s">
        <v>518</v>
      </c>
      <c r="D187" s="4">
        <v>1106032</v>
      </c>
      <c r="E187" s="8" t="s">
        <v>516</v>
      </c>
      <c r="F187" s="6"/>
    </row>
    <row r="188" spans="1:7" ht="14.5" customHeight="1">
      <c r="A188" s="2" t="s">
        <v>0</v>
      </c>
      <c r="B188" s="3" t="s">
        <v>1204</v>
      </c>
      <c r="C188" s="2" t="s">
        <v>519</v>
      </c>
      <c r="D188" s="4">
        <v>1106032</v>
      </c>
      <c r="E188" s="8" t="s">
        <v>516</v>
      </c>
      <c r="F188" s="6"/>
    </row>
    <row r="189" spans="1:7" ht="14.5" customHeight="1">
      <c r="A189" s="2" t="s">
        <v>0</v>
      </c>
      <c r="B189" s="3" t="s">
        <v>1204</v>
      </c>
      <c r="C189" s="2" t="s">
        <v>520</v>
      </c>
      <c r="D189" s="4">
        <v>1000000</v>
      </c>
      <c r="E189" s="8" t="s">
        <v>516</v>
      </c>
      <c r="F189" s="6">
        <f>SUM(D185:D189)</f>
        <v>5424128</v>
      </c>
      <c r="G189" s="5">
        <v>5</v>
      </c>
    </row>
    <row r="190" spans="1:7" ht="14.5" customHeight="1">
      <c r="A190" s="21" t="s">
        <v>0</v>
      </c>
      <c r="B190" s="22" t="s">
        <v>1203</v>
      </c>
      <c r="C190" s="21" t="s">
        <v>294</v>
      </c>
      <c r="D190" s="23">
        <v>1105800</v>
      </c>
      <c r="E190" s="24" t="s">
        <v>295</v>
      </c>
      <c r="F190" s="25"/>
      <c r="G190" s="49"/>
    </row>
    <row r="191" spans="1:7" ht="14.5" customHeight="1">
      <c r="A191" s="21" t="s">
        <v>0</v>
      </c>
      <c r="B191" s="22" t="s">
        <v>1203</v>
      </c>
      <c r="C191" s="21" t="s">
        <v>296</v>
      </c>
      <c r="D191" s="23">
        <v>1105800</v>
      </c>
      <c r="E191" s="24" t="s">
        <v>295</v>
      </c>
      <c r="F191" s="25"/>
      <c r="G191" s="49"/>
    </row>
    <row r="192" spans="1:7" ht="14.5" customHeight="1">
      <c r="A192" s="21" t="s">
        <v>0</v>
      </c>
      <c r="B192" s="22" t="s">
        <v>1203</v>
      </c>
      <c r="C192" s="21" t="s">
        <v>533</v>
      </c>
      <c r="D192" s="23">
        <v>1105800</v>
      </c>
      <c r="E192" s="24" t="s">
        <v>534</v>
      </c>
      <c r="F192" s="25"/>
      <c r="G192" s="49"/>
    </row>
    <row r="193" spans="1:7" ht="14.5" customHeight="1">
      <c r="A193" s="21" t="s">
        <v>0</v>
      </c>
      <c r="B193" s="22" t="s">
        <v>1203</v>
      </c>
      <c r="C193" s="21" t="s">
        <v>535</v>
      </c>
      <c r="D193" s="23">
        <v>1105800</v>
      </c>
      <c r="E193" s="24" t="s">
        <v>534</v>
      </c>
      <c r="F193" s="25"/>
      <c r="G193" s="49"/>
    </row>
    <row r="194" spans="1:7" ht="14.5" customHeight="1">
      <c r="A194" s="21" t="s">
        <v>0</v>
      </c>
      <c r="B194" s="22" t="s">
        <v>1203</v>
      </c>
      <c r="C194" s="21" t="s">
        <v>549</v>
      </c>
      <c r="D194" s="23">
        <v>1105800</v>
      </c>
      <c r="E194" s="24" t="s">
        <v>550</v>
      </c>
      <c r="F194" s="25"/>
      <c r="G194" s="49"/>
    </row>
    <row r="195" spans="1:7" ht="14.5" customHeight="1">
      <c r="A195" s="21" t="s">
        <v>0</v>
      </c>
      <c r="B195" s="22" t="s">
        <v>1203</v>
      </c>
      <c r="C195" s="21" t="s">
        <v>551</v>
      </c>
      <c r="D195" s="23">
        <v>1105800</v>
      </c>
      <c r="E195" s="24" t="s">
        <v>550</v>
      </c>
      <c r="F195" s="25"/>
      <c r="G195" s="49"/>
    </row>
    <row r="196" spans="1:7" ht="14.5" customHeight="1">
      <c r="A196" s="21" t="s">
        <v>0</v>
      </c>
      <c r="B196" s="22" t="s">
        <v>1203</v>
      </c>
      <c r="C196" s="21" t="s">
        <v>676</v>
      </c>
      <c r="D196" s="23">
        <v>1041000</v>
      </c>
      <c r="E196" s="24" t="s">
        <v>677</v>
      </c>
      <c r="F196" s="25"/>
      <c r="G196" s="49"/>
    </row>
    <row r="197" spans="1:7" ht="14.5" customHeight="1">
      <c r="A197" s="21" t="s">
        <v>0</v>
      </c>
      <c r="B197" s="22" t="s">
        <v>1203</v>
      </c>
      <c r="C197" s="21" t="s">
        <v>678</v>
      </c>
      <c r="D197" s="23">
        <v>1105800</v>
      </c>
      <c r="E197" s="24" t="s">
        <v>677</v>
      </c>
      <c r="F197" s="25">
        <f>SUM(D190:D197)</f>
        <v>8781600</v>
      </c>
      <c r="G197" s="49">
        <v>8</v>
      </c>
    </row>
    <row r="198" spans="1:7" ht="14.5" customHeight="1">
      <c r="A198" s="2" t="s">
        <v>0</v>
      </c>
      <c r="B198" s="3" t="s">
        <v>1202</v>
      </c>
      <c r="C198" s="2" t="s">
        <v>17</v>
      </c>
      <c r="D198" s="4">
        <v>1105800</v>
      </c>
      <c r="E198" s="8" t="s">
        <v>18</v>
      </c>
      <c r="F198" s="6"/>
    </row>
    <row r="199" spans="1:7" ht="14.5" customHeight="1">
      <c r="A199" s="2" t="s">
        <v>0</v>
      </c>
      <c r="B199" s="3" t="s">
        <v>1202</v>
      </c>
      <c r="C199" s="2" t="s">
        <v>19</v>
      </c>
      <c r="D199" s="4">
        <v>1000000</v>
      </c>
      <c r="E199" s="8" t="s">
        <v>18</v>
      </c>
      <c r="F199" s="6"/>
    </row>
    <row r="200" spans="1:7" ht="14.5" customHeight="1">
      <c r="A200" s="2" t="s">
        <v>0</v>
      </c>
      <c r="B200" s="3" t="s">
        <v>1202</v>
      </c>
      <c r="C200" s="2" t="s">
        <v>20</v>
      </c>
      <c r="D200" s="4">
        <v>1105800</v>
      </c>
      <c r="E200" s="8" t="s">
        <v>18</v>
      </c>
      <c r="F200" s="6"/>
    </row>
    <row r="201" spans="1:7" ht="14.5" customHeight="1">
      <c r="A201" s="2" t="s">
        <v>0</v>
      </c>
      <c r="B201" s="3" t="s">
        <v>1202</v>
      </c>
      <c r="C201" s="2" t="s">
        <v>21</v>
      </c>
      <c r="D201" s="4">
        <v>1105800</v>
      </c>
      <c r="E201" s="8" t="s">
        <v>18</v>
      </c>
      <c r="F201" s="6"/>
    </row>
    <row r="202" spans="1:7" ht="14.5" customHeight="1">
      <c r="A202" s="2" t="s">
        <v>0</v>
      </c>
      <c r="B202" s="3" t="s">
        <v>1202</v>
      </c>
      <c r="C202" s="2" t="s">
        <v>112</v>
      </c>
      <c r="D202" s="4">
        <v>800000</v>
      </c>
      <c r="E202" s="8" t="s">
        <v>113</v>
      </c>
      <c r="F202" s="6"/>
    </row>
    <row r="203" spans="1:7" ht="14.5" customHeight="1">
      <c r="A203" s="2" t="s">
        <v>0</v>
      </c>
      <c r="B203" s="3" t="s">
        <v>1202</v>
      </c>
      <c r="C203" s="2" t="s">
        <v>114</v>
      </c>
      <c r="D203" s="4">
        <v>1105800</v>
      </c>
      <c r="E203" s="8" t="s">
        <v>113</v>
      </c>
      <c r="F203" s="6"/>
    </row>
    <row r="204" spans="1:7" ht="14.5" customHeight="1">
      <c r="A204" s="2" t="s">
        <v>0</v>
      </c>
      <c r="B204" s="3" t="s">
        <v>1202</v>
      </c>
      <c r="C204" s="2" t="s">
        <v>320</v>
      </c>
      <c r="D204" s="4">
        <v>1105800</v>
      </c>
      <c r="E204" s="8" t="s">
        <v>321</v>
      </c>
      <c r="F204" s="6"/>
    </row>
    <row r="205" spans="1:7" ht="14.5" customHeight="1">
      <c r="A205" s="2" t="s">
        <v>0</v>
      </c>
      <c r="B205" s="3" t="s">
        <v>1202</v>
      </c>
      <c r="C205" s="2" t="s">
        <v>322</v>
      </c>
      <c r="D205" s="4">
        <v>1105800</v>
      </c>
      <c r="E205" s="8" t="s">
        <v>321</v>
      </c>
      <c r="F205" s="6"/>
    </row>
    <row r="206" spans="1:7" ht="14.5" customHeight="1">
      <c r="A206" s="2" t="s">
        <v>0</v>
      </c>
      <c r="B206" s="3" t="s">
        <v>1202</v>
      </c>
      <c r="C206" s="2" t="s">
        <v>323</v>
      </c>
      <c r="D206" s="4">
        <v>1105800</v>
      </c>
      <c r="E206" s="8" t="s">
        <v>321</v>
      </c>
      <c r="F206" s="6"/>
    </row>
    <row r="207" spans="1:7" ht="14.5" customHeight="1">
      <c r="A207" s="2" t="s">
        <v>0</v>
      </c>
      <c r="B207" s="3" t="s">
        <v>1202</v>
      </c>
      <c r="C207" s="2" t="s">
        <v>426</v>
      </c>
      <c r="D207" s="4">
        <v>1105800</v>
      </c>
      <c r="E207" s="8" t="s">
        <v>427</v>
      </c>
      <c r="F207" s="6"/>
    </row>
    <row r="208" spans="1:7" ht="14.5" customHeight="1">
      <c r="A208" s="2" t="s">
        <v>0</v>
      </c>
      <c r="B208" s="3" t="s">
        <v>1202</v>
      </c>
      <c r="C208" s="2" t="s">
        <v>460</v>
      </c>
      <c r="D208" s="4">
        <v>1105800</v>
      </c>
      <c r="E208" s="8" t="s">
        <v>461</v>
      </c>
      <c r="F208" s="6"/>
    </row>
    <row r="209" spans="1:7" ht="14.5" customHeight="1">
      <c r="A209" s="2" t="s">
        <v>0</v>
      </c>
      <c r="B209" s="3" t="s">
        <v>1202</v>
      </c>
      <c r="C209" s="2" t="s">
        <v>462</v>
      </c>
      <c r="D209" s="4">
        <v>1105800</v>
      </c>
      <c r="E209" s="8" t="s">
        <v>461</v>
      </c>
      <c r="F209" s="6"/>
    </row>
    <row r="210" spans="1:7" ht="14.5" customHeight="1">
      <c r="A210" s="2" t="s">
        <v>0</v>
      </c>
      <c r="B210" s="3" t="s">
        <v>1202</v>
      </c>
      <c r="C210" s="2" t="s">
        <v>463</v>
      </c>
      <c r="D210" s="4">
        <v>1105800</v>
      </c>
      <c r="E210" s="8" t="s">
        <v>461</v>
      </c>
      <c r="F210" s="6"/>
    </row>
    <row r="211" spans="1:7" ht="14.5" customHeight="1">
      <c r="A211" s="2" t="s">
        <v>0</v>
      </c>
      <c r="B211" s="3" t="s">
        <v>1202</v>
      </c>
      <c r="C211" s="2" t="s">
        <v>470</v>
      </c>
      <c r="D211" s="4">
        <v>1105800</v>
      </c>
      <c r="E211" s="8" t="s">
        <v>471</v>
      </c>
      <c r="F211" s="6"/>
    </row>
    <row r="212" spans="1:7" ht="14.5" customHeight="1">
      <c r="A212" s="2" t="s">
        <v>0</v>
      </c>
      <c r="B212" s="3" t="s">
        <v>1202</v>
      </c>
      <c r="C212" s="2" t="s">
        <v>472</v>
      </c>
      <c r="D212" s="4">
        <v>800000</v>
      </c>
      <c r="E212" s="8" t="s">
        <v>471</v>
      </c>
      <c r="F212" s="6"/>
    </row>
    <row r="213" spans="1:7" ht="14.5" customHeight="1">
      <c r="A213" s="2" t="s">
        <v>0</v>
      </c>
      <c r="B213" s="3" t="s">
        <v>1202</v>
      </c>
      <c r="C213" s="2" t="s">
        <v>671</v>
      </c>
      <c r="D213" s="4">
        <v>1105800</v>
      </c>
      <c r="E213" s="8" t="s">
        <v>672</v>
      </c>
      <c r="F213" s="6"/>
    </row>
    <row r="214" spans="1:7" ht="14.5" customHeight="1">
      <c r="A214" s="2" t="s">
        <v>0</v>
      </c>
      <c r="B214" s="3" t="s">
        <v>1202</v>
      </c>
      <c r="C214" s="2" t="s">
        <v>673</v>
      </c>
      <c r="D214" s="4">
        <v>1105800</v>
      </c>
      <c r="E214" s="8" t="s">
        <v>672</v>
      </c>
      <c r="F214" s="6"/>
    </row>
    <row r="215" spans="1:7" ht="14.5" customHeight="1">
      <c r="A215" s="2" t="s">
        <v>0</v>
      </c>
      <c r="B215" s="3" t="s">
        <v>1202</v>
      </c>
      <c r="C215" s="2" t="s">
        <v>674</v>
      </c>
      <c r="D215" s="4">
        <v>1105800</v>
      </c>
      <c r="E215" s="8" t="s">
        <v>672</v>
      </c>
      <c r="F215" s="6"/>
    </row>
    <row r="216" spans="1:7" ht="14.5" customHeight="1">
      <c r="A216" s="2" t="s">
        <v>0</v>
      </c>
      <c r="B216" s="3" t="s">
        <v>1202</v>
      </c>
      <c r="C216" s="2" t="s">
        <v>675</v>
      </c>
      <c r="D216" s="4">
        <v>360000</v>
      </c>
      <c r="E216" s="8" t="s">
        <v>672</v>
      </c>
      <c r="F216" s="6">
        <f>SUM(D198:D216)</f>
        <v>19547000</v>
      </c>
      <c r="G216" s="5">
        <v>19</v>
      </c>
    </row>
    <row r="217" spans="1:7" ht="14.5" customHeight="1">
      <c r="A217" s="21" t="s">
        <v>0</v>
      </c>
      <c r="B217" s="22" t="s">
        <v>1205</v>
      </c>
      <c r="C217" s="21" t="s">
        <v>40</v>
      </c>
      <c r="D217" s="23">
        <v>750000</v>
      </c>
      <c r="E217" s="24" t="s">
        <v>41</v>
      </c>
      <c r="F217" s="25"/>
      <c r="G217" s="49"/>
    </row>
    <row r="218" spans="1:7" ht="14.5" customHeight="1">
      <c r="A218" s="21" t="s">
        <v>0</v>
      </c>
      <c r="B218" s="22" t="s">
        <v>1205</v>
      </c>
      <c r="C218" s="21" t="s">
        <v>42</v>
      </c>
      <c r="D218" s="23">
        <v>750000</v>
      </c>
      <c r="E218" s="24" t="s">
        <v>41</v>
      </c>
      <c r="F218" s="25"/>
      <c r="G218" s="49"/>
    </row>
    <row r="219" spans="1:7" ht="14.5" customHeight="1">
      <c r="A219" s="21" t="s">
        <v>0</v>
      </c>
      <c r="B219" s="22" t="s">
        <v>1205</v>
      </c>
      <c r="C219" s="21" t="s">
        <v>43</v>
      </c>
      <c r="D219" s="23">
        <v>1000000</v>
      </c>
      <c r="E219" s="24" t="s">
        <v>41</v>
      </c>
      <c r="F219" s="25"/>
      <c r="G219" s="49"/>
    </row>
    <row r="220" spans="1:7" ht="14.5" customHeight="1">
      <c r="A220" s="21" t="s">
        <v>0</v>
      </c>
      <c r="B220" s="22" t="s">
        <v>1205</v>
      </c>
      <c r="C220" s="21" t="s">
        <v>166</v>
      </c>
      <c r="D220" s="23">
        <v>1000000</v>
      </c>
      <c r="E220" s="24" t="s">
        <v>167</v>
      </c>
      <c r="F220" s="25"/>
      <c r="G220" s="49"/>
    </row>
    <row r="221" spans="1:7" ht="14.5" customHeight="1">
      <c r="A221" s="21" t="s">
        <v>0</v>
      </c>
      <c r="B221" s="22" t="s">
        <v>1205</v>
      </c>
      <c r="C221" s="21" t="s">
        <v>168</v>
      </c>
      <c r="D221" s="23">
        <v>580000</v>
      </c>
      <c r="E221" s="24" t="s">
        <v>167</v>
      </c>
      <c r="F221" s="25"/>
      <c r="G221" s="49"/>
    </row>
    <row r="222" spans="1:7" ht="14.5" customHeight="1">
      <c r="A222" s="21" t="s">
        <v>0</v>
      </c>
      <c r="B222" s="22" t="s">
        <v>1205</v>
      </c>
      <c r="C222" s="21" t="s">
        <v>307</v>
      </c>
      <c r="D222" s="23">
        <v>1600000</v>
      </c>
      <c r="E222" s="24" t="s">
        <v>308</v>
      </c>
      <c r="F222" s="25"/>
      <c r="G222" s="49"/>
    </row>
    <row r="223" spans="1:7" ht="14.5" customHeight="1">
      <c r="A223" s="21" t="s">
        <v>0</v>
      </c>
      <c r="B223" s="22" t="s">
        <v>1205</v>
      </c>
      <c r="C223" s="21" t="s">
        <v>408</v>
      </c>
      <c r="D223" s="23">
        <v>750000</v>
      </c>
      <c r="E223" s="24" t="s">
        <v>409</v>
      </c>
      <c r="F223" s="25"/>
      <c r="G223" s="49"/>
    </row>
    <row r="224" spans="1:7" ht="14.5" customHeight="1">
      <c r="A224" s="21" t="s">
        <v>0</v>
      </c>
      <c r="B224" s="22" t="s">
        <v>1205</v>
      </c>
      <c r="C224" s="21" t="s">
        <v>410</v>
      </c>
      <c r="D224" s="23">
        <v>750000</v>
      </c>
      <c r="E224" s="24" t="s">
        <v>409</v>
      </c>
      <c r="F224" s="25"/>
      <c r="G224" s="49"/>
    </row>
    <row r="225" spans="1:7" ht="14.5" customHeight="1">
      <c r="A225" s="21" t="s">
        <v>0</v>
      </c>
      <c r="B225" s="22" t="s">
        <v>1205</v>
      </c>
      <c r="C225" s="21" t="s">
        <v>411</v>
      </c>
      <c r="D225" s="23">
        <v>1000000</v>
      </c>
      <c r="E225" s="24" t="s">
        <v>409</v>
      </c>
      <c r="F225" s="25"/>
      <c r="G225" s="49"/>
    </row>
    <row r="226" spans="1:7" ht="14.5" customHeight="1">
      <c r="A226" s="21" t="s">
        <v>0</v>
      </c>
      <c r="B226" s="22" t="s">
        <v>1205</v>
      </c>
      <c r="C226" s="21" t="s">
        <v>412</v>
      </c>
      <c r="D226" s="23">
        <v>750000</v>
      </c>
      <c r="E226" s="24" t="s">
        <v>409</v>
      </c>
      <c r="F226" s="25"/>
      <c r="G226" s="49"/>
    </row>
    <row r="227" spans="1:7" ht="14.5" customHeight="1">
      <c r="A227" s="21" t="s">
        <v>0</v>
      </c>
      <c r="B227" s="22" t="s">
        <v>1205</v>
      </c>
      <c r="C227" s="21" t="s">
        <v>413</v>
      </c>
      <c r="D227" s="23">
        <v>750000</v>
      </c>
      <c r="E227" s="24" t="s">
        <v>409</v>
      </c>
      <c r="F227" s="25"/>
      <c r="G227" s="49"/>
    </row>
    <row r="228" spans="1:7" ht="14.5" customHeight="1">
      <c r="A228" s="21" t="s">
        <v>0</v>
      </c>
      <c r="B228" s="22" t="s">
        <v>1205</v>
      </c>
      <c r="C228" s="21" t="s">
        <v>414</v>
      </c>
      <c r="D228" s="23">
        <v>1000000</v>
      </c>
      <c r="E228" s="24" t="s">
        <v>409</v>
      </c>
      <c r="F228" s="25"/>
      <c r="G228" s="49"/>
    </row>
    <row r="229" spans="1:7" ht="14.5" customHeight="1">
      <c r="A229" s="21" t="s">
        <v>0</v>
      </c>
      <c r="B229" s="22" t="s">
        <v>1205</v>
      </c>
      <c r="C229" s="21" t="s">
        <v>415</v>
      </c>
      <c r="D229" s="23">
        <v>960000</v>
      </c>
      <c r="E229" s="24" t="s">
        <v>409</v>
      </c>
      <c r="F229" s="25"/>
      <c r="G229" s="49"/>
    </row>
    <row r="230" spans="1:7" ht="14.5" customHeight="1">
      <c r="A230" s="21" t="s">
        <v>0</v>
      </c>
      <c r="B230" s="22" t="s">
        <v>1205</v>
      </c>
      <c r="C230" s="21" t="s">
        <v>449</v>
      </c>
      <c r="D230" s="23">
        <v>1500000</v>
      </c>
      <c r="E230" s="24" t="s">
        <v>450</v>
      </c>
      <c r="F230" s="25"/>
      <c r="G230" s="49"/>
    </row>
    <row r="231" spans="1:7" ht="14.5" customHeight="1">
      <c r="A231" s="21" t="s">
        <v>0</v>
      </c>
      <c r="B231" s="22" t="s">
        <v>1205</v>
      </c>
      <c r="C231" s="21" t="s">
        <v>451</v>
      </c>
      <c r="D231" s="23">
        <v>1500000</v>
      </c>
      <c r="E231" s="24" t="s">
        <v>450</v>
      </c>
      <c r="F231" s="25"/>
      <c r="G231" s="49"/>
    </row>
    <row r="232" spans="1:7" ht="14.5" customHeight="1">
      <c r="A232" s="21" t="s">
        <v>0</v>
      </c>
      <c r="B232" s="22" t="s">
        <v>1205</v>
      </c>
      <c r="C232" s="21" t="s">
        <v>574</v>
      </c>
      <c r="D232" s="23">
        <v>1105800</v>
      </c>
      <c r="E232" s="24" t="s">
        <v>575</v>
      </c>
      <c r="F232" s="25"/>
      <c r="G232" s="49"/>
    </row>
    <row r="233" spans="1:7" ht="14.5" customHeight="1">
      <c r="A233" s="21" t="s">
        <v>0</v>
      </c>
      <c r="B233" s="22" t="s">
        <v>1205</v>
      </c>
      <c r="C233" s="21" t="s">
        <v>586</v>
      </c>
      <c r="D233" s="23">
        <v>1000000</v>
      </c>
      <c r="E233" s="24" t="s">
        <v>587</v>
      </c>
      <c r="F233" s="25"/>
      <c r="G233" s="49"/>
    </row>
    <row r="234" spans="1:7" ht="14.5" customHeight="1">
      <c r="A234" s="21" t="s">
        <v>0</v>
      </c>
      <c r="B234" s="22" t="s">
        <v>1205</v>
      </c>
      <c r="C234" s="21" t="s">
        <v>588</v>
      </c>
      <c r="D234" s="23">
        <v>1105800</v>
      </c>
      <c r="E234" s="24" t="s">
        <v>587</v>
      </c>
      <c r="F234" s="25"/>
      <c r="G234" s="49"/>
    </row>
    <row r="235" spans="1:7" ht="14.5" customHeight="1">
      <c r="A235" s="21" t="s">
        <v>0</v>
      </c>
      <c r="B235" s="22" t="s">
        <v>1205</v>
      </c>
      <c r="C235" s="21" t="s">
        <v>628</v>
      </c>
      <c r="D235" s="23">
        <v>723200</v>
      </c>
      <c r="E235" s="24" t="s">
        <v>629</v>
      </c>
      <c r="F235" s="25"/>
      <c r="G235" s="49"/>
    </row>
    <row r="236" spans="1:7" ht="14.5" customHeight="1">
      <c r="A236" s="21" t="s">
        <v>0</v>
      </c>
      <c r="B236" s="22" t="s">
        <v>1205</v>
      </c>
      <c r="C236" s="21" t="s">
        <v>630</v>
      </c>
      <c r="D236" s="23">
        <v>1105800</v>
      </c>
      <c r="E236" s="24" t="s">
        <v>629</v>
      </c>
      <c r="F236" s="25"/>
      <c r="G236" s="49"/>
    </row>
    <row r="237" spans="1:7" ht="14.5" customHeight="1">
      <c r="A237" s="21" t="s">
        <v>0</v>
      </c>
      <c r="B237" s="22" t="s">
        <v>1205</v>
      </c>
      <c r="C237" s="21" t="s">
        <v>652</v>
      </c>
      <c r="D237" s="23">
        <v>1105800</v>
      </c>
      <c r="E237" s="24" t="s">
        <v>653</v>
      </c>
      <c r="F237" s="25"/>
      <c r="G237" s="49"/>
    </row>
    <row r="238" spans="1:7" ht="14.5" customHeight="1">
      <c r="A238" s="21" t="s">
        <v>0</v>
      </c>
      <c r="B238" s="22" t="s">
        <v>1205</v>
      </c>
      <c r="C238" s="21" t="s">
        <v>654</v>
      </c>
      <c r="D238" s="23">
        <v>1105800</v>
      </c>
      <c r="E238" s="24" t="s">
        <v>653</v>
      </c>
      <c r="F238" s="25"/>
      <c r="G238" s="49"/>
    </row>
    <row r="239" spans="1:7" ht="14.5" customHeight="1">
      <c r="A239" s="21" t="s">
        <v>0</v>
      </c>
      <c r="B239" s="22" t="s">
        <v>1205</v>
      </c>
      <c r="C239" s="21" t="s">
        <v>655</v>
      </c>
      <c r="D239" s="23">
        <v>1105800</v>
      </c>
      <c r="E239" s="24" t="s">
        <v>653</v>
      </c>
      <c r="F239" s="25"/>
      <c r="G239" s="49"/>
    </row>
    <row r="240" spans="1:7" ht="14.5" customHeight="1">
      <c r="A240" s="21" t="s">
        <v>0</v>
      </c>
      <c r="B240" s="22" t="s">
        <v>1205</v>
      </c>
      <c r="C240" s="21" t="s">
        <v>656</v>
      </c>
      <c r="D240" s="23">
        <v>1105800</v>
      </c>
      <c r="E240" s="24" t="s">
        <v>653</v>
      </c>
      <c r="F240" s="25"/>
      <c r="G240" s="49"/>
    </row>
    <row r="241" spans="1:7" ht="14.5" customHeight="1">
      <c r="A241" s="21" t="s">
        <v>0</v>
      </c>
      <c r="B241" s="22" t="s">
        <v>1205</v>
      </c>
      <c r="C241" s="21" t="s">
        <v>662</v>
      </c>
      <c r="D241" s="23">
        <v>1105800</v>
      </c>
      <c r="E241" s="24" t="s">
        <v>663</v>
      </c>
      <c r="F241" s="25"/>
      <c r="G241" s="49"/>
    </row>
    <row r="242" spans="1:7" ht="14.5" customHeight="1">
      <c r="A242" s="21" t="s">
        <v>0</v>
      </c>
      <c r="B242" s="22" t="s">
        <v>1205</v>
      </c>
      <c r="C242" s="21" t="s">
        <v>696</v>
      </c>
      <c r="D242" s="23">
        <v>2000000</v>
      </c>
      <c r="E242" s="24" t="s">
        <v>697</v>
      </c>
      <c r="F242" s="25">
        <f>SUM(D217:D242)</f>
        <v>27209600</v>
      </c>
      <c r="G242" s="49">
        <v>26</v>
      </c>
    </row>
    <row r="243" spans="1:7" ht="14.5" customHeight="1">
      <c r="A243" s="2" t="s">
        <v>0</v>
      </c>
      <c r="B243" s="3" t="s">
        <v>1206</v>
      </c>
      <c r="C243" s="2" t="s">
        <v>179</v>
      </c>
      <c r="D243" s="4">
        <v>2000000</v>
      </c>
      <c r="E243" s="8" t="s">
        <v>180</v>
      </c>
      <c r="F243" s="6"/>
    </row>
    <row r="244" spans="1:7" ht="14.5" customHeight="1">
      <c r="A244" s="2" t="s">
        <v>0</v>
      </c>
      <c r="B244" s="3" t="s">
        <v>1206</v>
      </c>
      <c r="C244" s="2" t="s">
        <v>181</v>
      </c>
      <c r="D244" s="4">
        <v>2000000</v>
      </c>
      <c r="E244" s="8" t="s">
        <v>180</v>
      </c>
      <c r="F244" s="6"/>
    </row>
    <row r="245" spans="1:7" ht="14.5" customHeight="1">
      <c r="A245" s="2" t="s">
        <v>0</v>
      </c>
      <c r="B245" s="3" t="s">
        <v>1206</v>
      </c>
      <c r="C245" s="2" t="s">
        <v>182</v>
      </c>
      <c r="D245" s="4">
        <v>2000000</v>
      </c>
      <c r="E245" s="8" t="s">
        <v>180</v>
      </c>
      <c r="F245" s="6"/>
    </row>
    <row r="246" spans="1:7" ht="14.5" customHeight="1">
      <c r="A246" s="2" t="s">
        <v>0</v>
      </c>
      <c r="B246" s="3" t="s">
        <v>1206</v>
      </c>
      <c r="C246" s="2" t="s">
        <v>183</v>
      </c>
      <c r="D246" s="4">
        <v>1600000</v>
      </c>
      <c r="E246" s="8" t="s">
        <v>180</v>
      </c>
      <c r="F246" s="6"/>
    </row>
    <row r="247" spans="1:7" ht="14.5" customHeight="1">
      <c r="A247" s="2" t="s">
        <v>0</v>
      </c>
      <c r="B247" s="3" t="s">
        <v>1206</v>
      </c>
      <c r="C247" s="2" t="s">
        <v>184</v>
      </c>
      <c r="D247" s="4">
        <v>2000000</v>
      </c>
      <c r="E247" s="8" t="s">
        <v>180</v>
      </c>
      <c r="F247" s="6"/>
    </row>
    <row r="248" spans="1:7" ht="14.5" customHeight="1">
      <c r="A248" s="2" t="s">
        <v>0</v>
      </c>
      <c r="B248" s="3" t="s">
        <v>1206</v>
      </c>
      <c r="C248" s="2" t="s">
        <v>185</v>
      </c>
      <c r="D248" s="4">
        <v>2000000</v>
      </c>
      <c r="E248" s="8" t="s">
        <v>180</v>
      </c>
      <c r="F248" s="6"/>
    </row>
    <row r="249" spans="1:7" ht="14.5" customHeight="1">
      <c r="A249" s="2" t="s">
        <v>0</v>
      </c>
      <c r="B249" s="3" t="s">
        <v>1206</v>
      </c>
      <c r="C249" s="2" t="s">
        <v>188</v>
      </c>
      <c r="D249" s="4">
        <v>800000</v>
      </c>
      <c r="E249" s="8" t="s">
        <v>189</v>
      </c>
      <c r="F249" s="6"/>
    </row>
    <row r="250" spans="1:7" ht="14.5" customHeight="1">
      <c r="A250" s="2" t="s">
        <v>0</v>
      </c>
      <c r="B250" s="3" t="s">
        <v>1206</v>
      </c>
      <c r="C250" s="2" t="s">
        <v>190</v>
      </c>
      <c r="D250" s="4">
        <v>1750000</v>
      </c>
      <c r="E250" s="8" t="s">
        <v>191</v>
      </c>
      <c r="F250" s="6"/>
    </row>
    <row r="251" spans="1:7" ht="14.5" customHeight="1">
      <c r="A251" s="2" t="s">
        <v>0</v>
      </c>
      <c r="B251" s="3" t="s">
        <v>1206</v>
      </c>
      <c r="C251" s="2" t="s">
        <v>192</v>
      </c>
      <c r="D251" s="4">
        <v>750000</v>
      </c>
      <c r="E251" s="8" t="s">
        <v>191</v>
      </c>
      <c r="F251" s="6"/>
    </row>
    <row r="252" spans="1:7" ht="14.5" customHeight="1">
      <c r="A252" s="2" t="s">
        <v>0</v>
      </c>
      <c r="B252" s="3" t="s">
        <v>1206</v>
      </c>
      <c r="C252" s="2" t="s">
        <v>193</v>
      </c>
      <c r="D252" s="4">
        <v>750000</v>
      </c>
      <c r="E252" s="8" t="s">
        <v>191</v>
      </c>
      <c r="F252" s="6"/>
    </row>
    <row r="253" spans="1:7" ht="14.5" customHeight="1">
      <c r="A253" s="2" t="s">
        <v>0</v>
      </c>
      <c r="B253" s="3" t="s">
        <v>1206</v>
      </c>
      <c r="C253" s="2" t="s">
        <v>194</v>
      </c>
      <c r="D253" s="4">
        <v>750000</v>
      </c>
      <c r="E253" s="8" t="s">
        <v>191</v>
      </c>
      <c r="F253" s="6"/>
    </row>
    <row r="254" spans="1:7" ht="14.5" customHeight="1">
      <c r="A254" s="2" t="s">
        <v>0</v>
      </c>
      <c r="B254" s="3" t="s">
        <v>1206</v>
      </c>
      <c r="C254" s="2" t="s">
        <v>195</v>
      </c>
      <c r="D254" s="4">
        <v>750000</v>
      </c>
      <c r="E254" s="8" t="s">
        <v>191</v>
      </c>
      <c r="F254" s="6"/>
    </row>
    <row r="255" spans="1:7" ht="14.5" customHeight="1">
      <c r="A255" s="2" t="s">
        <v>0</v>
      </c>
      <c r="B255" s="3" t="s">
        <v>1206</v>
      </c>
      <c r="C255" s="2" t="s">
        <v>485</v>
      </c>
      <c r="D255" s="4">
        <v>1105800</v>
      </c>
      <c r="E255" s="8" t="s">
        <v>486</v>
      </c>
      <c r="F255" s="6"/>
    </row>
    <row r="256" spans="1:7" ht="14.5" customHeight="1">
      <c r="A256" s="2" t="s">
        <v>0</v>
      </c>
      <c r="B256" s="3" t="s">
        <v>1206</v>
      </c>
      <c r="C256" s="2" t="s">
        <v>487</v>
      </c>
      <c r="D256" s="4">
        <v>1105800</v>
      </c>
      <c r="E256" s="8" t="s">
        <v>486</v>
      </c>
      <c r="F256" s="6"/>
    </row>
    <row r="257" spans="1:7" ht="14.5" customHeight="1">
      <c r="A257" s="2" t="s">
        <v>0</v>
      </c>
      <c r="B257" s="3" t="s">
        <v>1206</v>
      </c>
      <c r="C257" s="2" t="s">
        <v>488</v>
      </c>
      <c r="D257" s="4">
        <v>816000</v>
      </c>
      <c r="E257" s="8" t="s">
        <v>486</v>
      </c>
      <c r="F257" s="6"/>
    </row>
    <row r="258" spans="1:7" ht="14.5" customHeight="1">
      <c r="A258" s="2" t="s">
        <v>0</v>
      </c>
      <c r="B258" s="3" t="s">
        <v>1206</v>
      </c>
      <c r="C258" s="2" t="s">
        <v>615</v>
      </c>
      <c r="D258" s="4">
        <v>1000000</v>
      </c>
      <c r="E258" s="8" t="s">
        <v>616</v>
      </c>
      <c r="F258" s="6"/>
    </row>
    <row r="259" spans="1:7" ht="14.5" customHeight="1">
      <c r="A259" s="2" t="s">
        <v>0</v>
      </c>
      <c r="B259" s="3" t="s">
        <v>1206</v>
      </c>
      <c r="C259" s="2" t="s">
        <v>617</v>
      </c>
      <c r="D259" s="4">
        <v>1000000</v>
      </c>
      <c r="E259" s="8" t="s">
        <v>616</v>
      </c>
      <c r="F259" s="6"/>
    </row>
    <row r="260" spans="1:7" ht="14.5" customHeight="1">
      <c r="A260" s="2" t="s">
        <v>0</v>
      </c>
      <c r="B260" s="3" t="s">
        <v>1206</v>
      </c>
      <c r="C260" s="2" t="s">
        <v>618</v>
      </c>
      <c r="D260" s="4">
        <v>1000000</v>
      </c>
      <c r="E260" s="8" t="s">
        <v>616</v>
      </c>
      <c r="F260" s="6">
        <f>SUM(D243:D260)</f>
        <v>23177600</v>
      </c>
      <c r="G260" s="5">
        <v>18</v>
      </c>
    </row>
    <row r="261" spans="1:7" ht="14.5" customHeight="1">
      <c r="A261" s="21" t="s">
        <v>0</v>
      </c>
      <c r="B261" s="22" t="s">
        <v>1208</v>
      </c>
      <c r="C261" s="21" t="s">
        <v>259</v>
      </c>
      <c r="D261" s="23">
        <v>1500000</v>
      </c>
      <c r="E261" s="24" t="s">
        <v>260</v>
      </c>
      <c r="F261" s="25"/>
      <c r="G261" s="49"/>
    </row>
    <row r="262" spans="1:7" ht="14.5" customHeight="1">
      <c r="A262" s="21" t="s">
        <v>0</v>
      </c>
      <c r="B262" s="22" t="s">
        <v>1208</v>
      </c>
      <c r="C262" s="21" t="s">
        <v>261</v>
      </c>
      <c r="D262" s="23">
        <v>1500000</v>
      </c>
      <c r="E262" s="24" t="s">
        <v>260</v>
      </c>
      <c r="F262" s="25"/>
      <c r="G262" s="49"/>
    </row>
    <row r="263" spans="1:7" ht="14.5" customHeight="1">
      <c r="A263" s="21" t="s">
        <v>0</v>
      </c>
      <c r="B263" s="22" t="s">
        <v>1208</v>
      </c>
      <c r="C263" s="21" t="s">
        <v>324</v>
      </c>
      <c r="D263" s="23">
        <v>1000000</v>
      </c>
      <c r="E263" s="24" t="s">
        <v>325</v>
      </c>
      <c r="F263" s="25">
        <f>SUM(D261:D263)</f>
        <v>4000000</v>
      </c>
      <c r="G263" s="49">
        <v>3</v>
      </c>
    </row>
    <row r="264" spans="1:7" ht="14.5" customHeight="1">
      <c r="A264" s="2" t="s">
        <v>0</v>
      </c>
      <c r="B264" s="3" t="s">
        <v>1207</v>
      </c>
      <c r="C264" s="2" t="s">
        <v>249</v>
      </c>
      <c r="D264" s="4">
        <v>1000000</v>
      </c>
      <c r="E264" s="8" t="s">
        <v>250</v>
      </c>
      <c r="F264" s="6">
        <f>D264</f>
        <v>1000000</v>
      </c>
      <c r="G264" s="5">
        <v>1</v>
      </c>
    </row>
    <row r="265" spans="1:7" ht="14.5" customHeight="1">
      <c r="A265" s="21" t="s">
        <v>0</v>
      </c>
      <c r="B265" s="22" t="s">
        <v>1210</v>
      </c>
      <c r="C265" s="21" t="s">
        <v>24</v>
      </c>
      <c r="D265" s="23">
        <v>2000000</v>
      </c>
      <c r="E265" s="24" t="s">
        <v>25</v>
      </c>
      <c r="F265" s="25"/>
      <c r="G265" s="49"/>
    </row>
    <row r="266" spans="1:7" ht="14.5" customHeight="1">
      <c r="A266" s="21" t="s">
        <v>0</v>
      </c>
      <c r="B266" s="22" t="s">
        <v>1210</v>
      </c>
      <c r="C266" s="21" t="s">
        <v>204</v>
      </c>
      <c r="D266" s="23">
        <v>1000000</v>
      </c>
      <c r="E266" s="24" t="s">
        <v>205</v>
      </c>
      <c r="F266" s="25"/>
      <c r="G266" s="49"/>
    </row>
    <row r="267" spans="1:7" ht="14.5" customHeight="1">
      <c r="A267" s="21" t="s">
        <v>0</v>
      </c>
      <c r="B267" s="22" t="s">
        <v>1210</v>
      </c>
      <c r="C267" s="21" t="s">
        <v>589</v>
      </c>
      <c r="D267" s="23">
        <v>360000</v>
      </c>
      <c r="E267" s="24" t="s">
        <v>590</v>
      </c>
      <c r="F267" s="25"/>
      <c r="G267" s="49"/>
    </row>
    <row r="268" spans="1:7" ht="14.5" customHeight="1">
      <c r="A268" s="21" t="s">
        <v>0</v>
      </c>
      <c r="B268" s="22" t="s">
        <v>1210</v>
      </c>
      <c r="C268" s="21" t="s">
        <v>591</v>
      </c>
      <c r="D268" s="23">
        <v>484400</v>
      </c>
      <c r="E268" s="24" t="s">
        <v>590</v>
      </c>
      <c r="F268" s="25"/>
      <c r="G268" s="49"/>
    </row>
    <row r="269" spans="1:7" ht="14.5" customHeight="1">
      <c r="A269" s="21" t="s">
        <v>0</v>
      </c>
      <c r="B269" s="22" t="s">
        <v>1210</v>
      </c>
      <c r="C269" s="21" t="s">
        <v>592</v>
      </c>
      <c r="D269" s="23">
        <v>2000000</v>
      </c>
      <c r="E269" s="24" t="s">
        <v>590</v>
      </c>
      <c r="F269" s="25"/>
      <c r="G269" s="49"/>
    </row>
    <row r="270" spans="1:7" ht="14.5" customHeight="1">
      <c r="A270" s="21" t="s">
        <v>0</v>
      </c>
      <c r="B270" s="22" t="s">
        <v>1210</v>
      </c>
      <c r="C270" s="21" t="s">
        <v>593</v>
      </c>
      <c r="D270" s="23">
        <v>400000</v>
      </c>
      <c r="E270" s="24" t="s">
        <v>590</v>
      </c>
      <c r="F270" s="25"/>
      <c r="G270" s="49"/>
    </row>
    <row r="271" spans="1:7" ht="14.5" customHeight="1">
      <c r="A271" s="21" t="s">
        <v>0</v>
      </c>
      <c r="B271" s="22" t="s">
        <v>1210</v>
      </c>
      <c r="C271" s="21" t="s">
        <v>594</v>
      </c>
      <c r="D271" s="23">
        <v>420000</v>
      </c>
      <c r="E271" s="24" t="s">
        <v>590</v>
      </c>
      <c r="F271" s="25">
        <f>SUM(D265:D271)</f>
        <v>6664400</v>
      </c>
      <c r="G271" s="49">
        <v>7</v>
      </c>
    </row>
    <row r="272" spans="1:7" ht="14.5" customHeight="1">
      <c r="A272" s="2" t="s">
        <v>0</v>
      </c>
      <c r="B272" s="3" t="s">
        <v>1214</v>
      </c>
      <c r="C272" s="2" t="s">
        <v>15</v>
      </c>
      <c r="D272" s="4">
        <v>1938000</v>
      </c>
      <c r="E272" s="8" t="s">
        <v>16</v>
      </c>
      <c r="F272" s="6"/>
    </row>
    <row r="273" spans="1:7" ht="14.5" customHeight="1">
      <c r="A273" s="2" t="s">
        <v>0</v>
      </c>
      <c r="B273" s="3" t="s">
        <v>1214</v>
      </c>
      <c r="C273" s="2" t="s">
        <v>281</v>
      </c>
      <c r="D273" s="4">
        <v>1105800</v>
      </c>
      <c r="E273" s="8" t="s">
        <v>282</v>
      </c>
      <c r="F273" s="6"/>
    </row>
    <row r="274" spans="1:7" ht="14.5" customHeight="1">
      <c r="A274" s="2" t="s">
        <v>0</v>
      </c>
      <c r="B274" s="3" t="s">
        <v>1214</v>
      </c>
      <c r="C274" s="2" t="s">
        <v>283</v>
      </c>
      <c r="D274" s="4">
        <v>1105800</v>
      </c>
      <c r="E274" s="8" t="s">
        <v>282</v>
      </c>
      <c r="F274" s="6"/>
    </row>
    <row r="275" spans="1:7" ht="14.5" customHeight="1">
      <c r="A275" s="2" t="s">
        <v>0</v>
      </c>
      <c r="B275" s="3" t="s">
        <v>1214</v>
      </c>
      <c r="C275" s="2" t="s">
        <v>374</v>
      </c>
      <c r="D275" s="4">
        <v>1105800</v>
      </c>
      <c r="E275" s="8" t="s">
        <v>375</v>
      </c>
      <c r="F275" s="6"/>
    </row>
    <row r="276" spans="1:7" ht="14.5" customHeight="1">
      <c r="A276" s="2" t="s">
        <v>0</v>
      </c>
      <c r="B276" s="3" t="s">
        <v>1214</v>
      </c>
      <c r="C276" s="2" t="s">
        <v>660</v>
      </c>
      <c r="D276" s="4">
        <v>980000</v>
      </c>
      <c r="E276" s="8" t="s">
        <v>661</v>
      </c>
      <c r="F276" s="6">
        <f>SUM(D272:D276)</f>
        <v>6235400</v>
      </c>
      <c r="G276" s="5">
        <v>5</v>
      </c>
    </row>
    <row r="277" spans="1:7" ht="14.5" customHeight="1">
      <c r="A277" s="21" t="s">
        <v>0</v>
      </c>
      <c r="B277" s="22" t="s">
        <v>1211</v>
      </c>
      <c r="C277" s="21" t="s">
        <v>491</v>
      </c>
      <c r="D277" s="23">
        <v>1105800</v>
      </c>
      <c r="E277" s="24" t="s">
        <v>492</v>
      </c>
      <c r="F277" s="25"/>
      <c r="G277" s="49"/>
    </row>
    <row r="278" spans="1:7" ht="14.5" customHeight="1">
      <c r="A278" s="21" t="s">
        <v>0</v>
      </c>
      <c r="B278" s="22" t="s">
        <v>1211</v>
      </c>
      <c r="C278" s="21" t="s">
        <v>493</v>
      </c>
      <c r="D278" s="23">
        <v>1105800</v>
      </c>
      <c r="E278" s="24" t="s">
        <v>492</v>
      </c>
      <c r="F278" s="25"/>
      <c r="G278" s="49"/>
    </row>
    <row r="279" spans="1:7" ht="14.5" customHeight="1">
      <c r="A279" s="21" t="s">
        <v>0</v>
      </c>
      <c r="B279" s="22" t="s">
        <v>1211</v>
      </c>
      <c r="C279" s="21" t="s">
        <v>494</v>
      </c>
      <c r="D279" s="23">
        <v>1105800</v>
      </c>
      <c r="E279" s="24" t="s">
        <v>492</v>
      </c>
      <c r="F279" s="25">
        <f>SUM(D277:D279)</f>
        <v>3317400</v>
      </c>
      <c r="G279" s="49">
        <v>3</v>
      </c>
    </row>
    <row r="280" spans="1:7" ht="14.5" customHeight="1">
      <c r="A280" s="2" t="s">
        <v>0</v>
      </c>
      <c r="B280" s="3" t="s">
        <v>1212</v>
      </c>
      <c r="C280" s="2" t="s">
        <v>239</v>
      </c>
      <c r="D280" s="4">
        <v>1105800</v>
      </c>
      <c r="E280" s="8" t="s">
        <v>240</v>
      </c>
      <c r="F280" s="6"/>
    </row>
    <row r="281" spans="1:7" ht="14.5" customHeight="1">
      <c r="A281" s="2" t="s">
        <v>0</v>
      </c>
      <c r="B281" s="3" t="s">
        <v>1212</v>
      </c>
      <c r="C281" s="2" t="s">
        <v>241</v>
      </c>
      <c r="D281" s="4">
        <v>1105800</v>
      </c>
      <c r="E281" s="8" t="s">
        <v>240</v>
      </c>
      <c r="F281" s="6"/>
    </row>
    <row r="282" spans="1:7" ht="14.5" customHeight="1">
      <c r="A282" s="2" t="s">
        <v>0</v>
      </c>
      <c r="B282" s="3" t="s">
        <v>1212</v>
      </c>
      <c r="C282" s="2" t="s">
        <v>242</v>
      </c>
      <c r="D282" s="4">
        <v>184000</v>
      </c>
      <c r="E282" s="8" t="s">
        <v>240</v>
      </c>
      <c r="F282" s="6"/>
    </row>
    <row r="283" spans="1:7" ht="14.5" customHeight="1">
      <c r="A283" s="2" t="s">
        <v>0</v>
      </c>
      <c r="B283" s="3" t="s">
        <v>1212</v>
      </c>
      <c r="C283" s="2" t="s">
        <v>243</v>
      </c>
      <c r="D283" s="4">
        <v>224136</v>
      </c>
      <c r="E283" s="8" t="s">
        <v>240</v>
      </c>
      <c r="F283" s="6"/>
    </row>
    <row r="284" spans="1:7" ht="14.5" customHeight="1">
      <c r="A284" s="2" t="s">
        <v>0</v>
      </c>
      <c r="B284" s="3" t="s">
        <v>1212</v>
      </c>
      <c r="C284" s="2" t="s">
        <v>244</v>
      </c>
      <c r="D284" s="4">
        <v>960000</v>
      </c>
      <c r="E284" s="8" t="s">
        <v>240</v>
      </c>
      <c r="F284" s="6"/>
    </row>
    <row r="285" spans="1:7" ht="14.5" customHeight="1">
      <c r="A285" s="2" t="s">
        <v>0</v>
      </c>
      <c r="B285" s="3" t="s">
        <v>1212</v>
      </c>
      <c r="C285" s="2" t="s">
        <v>245</v>
      </c>
      <c r="D285" s="4">
        <v>600000</v>
      </c>
      <c r="E285" s="8" t="s">
        <v>240</v>
      </c>
      <c r="F285" s="6"/>
    </row>
    <row r="286" spans="1:7" ht="14.5" customHeight="1">
      <c r="A286" s="2" t="s">
        <v>0</v>
      </c>
      <c r="B286" s="3" t="s">
        <v>1212</v>
      </c>
      <c r="C286" s="2" t="s">
        <v>246</v>
      </c>
      <c r="D286" s="4">
        <v>1105800</v>
      </c>
      <c r="E286" s="8" t="s">
        <v>240</v>
      </c>
      <c r="F286" s="6"/>
    </row>
    <row r="287" spans="1:7" ht="14.5" customHeight="1">
      <c r="A287" s="2" t="s">
        <v>0</v>
      </c>
      <c r="B287" s="3" t="s">
        <v>1212</v>
      </c>
      <c r="C287" s="2" t="s">
        <v>318</v>
      </c>
      <c r="D287" s="4">
        <v>560000</v>
      </c>
      <c r="E287" s="8" t="s">
        <v>319</v>
      </c>
      <c r="F287" s="6"/>
    </row>
    <row r="288" spans="1:7" ht="14.5" customHeight="1">
      <c r="A288" s="2" t="s">
        <v>0</v>
      </c>
      <c r="B288" s="3" t="s">
        <v>1212</v>
      </c>
      <c r="C288" s="2" t="s">
        <v>344</v>
      </c>
      <c r="D288" s="4">
        <v>1105800</v>
      </c>
      <c r="E288" s="8" t="s">
        <v>345</v>
      </c>
      <c r="F288" s="6"/>
    </row>
    <row r="289" spans="1:7" ht="14.5" customHeight="1">
      <c r="A289" s="2" t="s">
        <v>0</v>
      </c>
      <c r="B289" s="3" t="s">
        <v>1212</v>
      </c>
      <c r="C289" s="2" t="s">
        <v>428</v>
      </c>
      <c r="D289" s="4">
        <v>1105800</v>
      </c>
      <c r="E289" s="8" t="s">
        <v>429</v>
      </c>
      <c r="F289" s="6"/>
    </row>
    <row r="290" spans="1:7" ht="14.5" customHeight="1">
      <c r="A290" s="2" t="s">
        <v>0</v>
      </c>
      <c r="B290" s="3" t="s">
        <v>1212</v>
      </c>
      <c r="C290" s="2" t="s">
        <v>430</v>
      </c>
      <c r="D290" s="4">
        <v>1105800</v>
      </c>
      <c r="E290" s="8" t="s">
        <v>429</v>
      </c>
      <c r="F290" s="6"/>
    </row>
    <row r="291" spans="1:7" ht="14.5" customHeight="1">
      <c r="A291" s="2" t="s">
        <v>0</v>
      </c>
      <c r="B291" s="3" t="s">
        <v>1212</v>
      </c>
      <c r="C291" s="2" t="s">
        <v>475</v>
      </c>
      <c r="D291" s="4">
        <v>798408</v>
      </c>
      <c r="E291" s="8" t="s">
        <v>476</v>
      </c>
      <c r="F291" s="6"/>
    </row>
    <row r="292" spans="1:7" ht="14.5" customHeight="1">
      <c r="A292" s="2" t="s">
        <v>0</v>
      </c>
      <c r="B292" s="3" t="s">
        <v>1212</v>
      </c>
      <c r="C292" s="2" t="s">
        <v>477</v>
      </c>
      <c r="D292" s="4">
        <v>798338</v>
      </c>
      <c r="E292" s="8" t="s">
        <v>476</v>
      </c>
      <c r="F292" s="6"/>
    </row>
    <row r="293" spans="1:7" ht="14.5" customHeight="1">
      <c r="A293" s="2" t="s">
        <v>0</v>
      </c>
      <c r="B293" s="3" t="s">
        <v>1212</v>
      </c>
      <c r="C293" s="2" t="s">
        <v>478</v>
      </c>
      <c r="D293" s="4">
        <v>800000</v>
      </c>
      <c r="E293" s="8" t="s">
        <v>476</v>
      </c>
      <c r="F293" s="6"/>
    </row>
    <row r="294" spans="1:7" ht="14.5" customHeight="1">
      <c r="A294" s="2" t="s">
        <v>0</v>
      </c>
      <c r="B294" s="3" t="s">
        <v>1212</v>
      </c>
      <c r="C294" s="2" t="s">
        <v>479</v>
      </c>
      <c r="D294" s="4">
        <v>800000</v>
      </c>
      <c r="E294" s="8" t="s">
        <v>476</v>
      </c>
      <c r="F294" s="6"/>
    </row>
    <row r="295" spans="1:7" ht="14.5" customHeight="1">
      <c r="A295" s="2" t="s">
        <v>0</v>
      </c>
      <c r="B295" s="3" t="s">
        <v>1212</v>
      </c>
      <c r="C295" s="2" t="s">
        <v>480</v>
      </c>
      <c r="D295" s="4">
        <v>1105800</v>
      </c>
      <c r="E295" s="8" t="s">
        <v>476</v>
      </c>
      <c r="F295" s="6"/>
    </row>
    <row r="296" spans="1:7" ht="14.5" customHeight="1">
      <c r="A296" s="2" t="s">
        <v>0</v>
      </c>
      <c r="B296" s="3" t="s">
        <v>1212</v>
      </c>
      <c r="C296" s="2" t="s">
        <v>489</v>
      </c>
      <c r="D296" s="4">
        <v>1105800</v>
      </c>
      <c r="E296" s="8" t="s">
        <v>490</v>
      </c>
      <c r="F296" s="6"/>
    </row>
    <row r="297" spans="1:7" ht="14.5" customHeight="1">
      <c r="A297" s="2" t="s">
        <v>0</v>
      </c>
      <c r="B297" s="3" t="s">
        <v>1212</v>
      </c>
      <c r="C297" s="2" t="s">
        <v>495</v>
      </c>
      <c r="D297" s="4">
        <v>1105800</v>
      </c>
      <c r="E297" s="8" t="s">
        <v>496</v>
      </c>
      <c r="F297" s="6"/>
    </row>
    <row r="298" spans="1:7" ht="14.5" customHeight="1">
      <c r="A298" s="2" t="s">
        <v>0</v>
      </c>
      <c r="B298" s="3" t="s">
        <v>1212</v>
      </c>
      <c r="C298" s="2" t="s">
        <v>497</v>
      </c>
      <c r="D298" s="4">
        <v>1105800</v>
      </c>
      <c r="E298" s="8" t="s">
        <v>496</v>
      </c>
      <c r="F298" s="6"/>
    </row>
    <row r="299" spans="1:7" ht="14.5" customHeight="1">
      <c r="A299" s="2" t="s">
        <v>0</v>
      </c>
      <c r="B299" s="3" t="s">
        <v>1212</v>
      </c>
      <c r="C299" s="2" t="s">
        <v>498</v>
      </c>
      <c r="D299" s="4">
        <v>1105800</v>
      </c>
      <c r="E299" s="8" t="s">
        <v>496</v>
      </c>
      <c r="F299" s="6"/>
    </row>
    <row r="300" spans="1:7" ht="14.5" customHeight="1">
      <c r="A300" s="2" t="s">
        <v>0</v>
      </c>
      <c r="B300" s="3" t="s">
        <v>1212</v>
      </c>
      <c r="C300" s="2" t="s">
        <v>499</v>
      </c>
      <c r="D300" s="4">
        <v>1105800</v>
      </c>
      <c r="E300" s="8" t="s">
        <v>496</v>
      </c>
      <c r="F300" s="6"/>
    </row>
    <row r="301" spans="1:7" ht="14.5" customHeight="1">
      <c r="A301" s="2" t="s">
        <v>0</v>
      </c>
      <c r="B301" s="3" t="s">
        <v>1212</v>
      </c>
      <c r="C301" s="2" t="s">
        <v>583</v>
      </c>
      <c r="D301" s="4">
        <v>1105800</v>
      </c>
      <c r="E301" s="8" t="s">
        <v>584</v>
      </c>
      <c r="F301" s="6"/>
    </row>
    <row r="302" spans="1:7" ht="14.5" customHeight="1">
      <c r="A302" s="2" t="s">
        <v>0</v>
      </c>
      <c r="B302" s="3" t="s">
        <v>1212</v>
      </c>
      <c r="C302" s="2" t="s">
        <v>585</v>
      </c>
      <c r="D302" s="4">
        <v>1105800</v>
      </c>
      <c r="E302" s="8" t="s">
        <v>584</v>
      </c>
      <c r="F302" s="6"/>
    </row>
    <row r="303" spans="1:7" ht="14.5" customHeight="1">
      <c r="A303" s="2" t="s">
        <v>0</v>
      </c>
      <c r="B303" s="3" t="s">
        <v>1212</v>
      </c>
      <c r="C303" s="2" t="s">
        <v>595</v>
      </c>
      <c r="D303" s="4">
        <v>2000000</v>
      </c>
      <c r="E303" s="8" t="s">
        <v>596</v>
      </c>
      <c r="F303" s="6"/>
    </row>
    <row r="304" spans="1:7" ht="14.5" customHeight="1">
      <c r="A304" s="2" t="s">
        <v>0</v>
      </c>
      <c r="B304" s="3" t="s">
        <v>1212</v>
      </c>
      <c r="C304" s="2" t="s">
        <v>683</v>
      </c>
      <c r="D304" s="4">
        <v>750000</v>
      </c>
      <c r="E304" s="8" t="s">
        <v>684</v>
      </c>
      <c r="F304" s="42">
        <f>SUM(D280:D304)</f>
        <v>23956082</v>
      </c>
      <c r="G304" s="5">
        <v>25</v>
      </c>
    </row>
    <row r="305" spans="1:7" ht="14.5" customHeight="1">
      <c r="A305" s="21" t="s">
        <v>0</v>
      </c>
      <c r="B305" s="22" t="s">
        <v>1213</v>
      </c>
      <c r="C305" s="21" t="s">
        <v>609</v>
      </c>
      <c r="D305" s="23">
        <v>1105800</v>
      </c>
      <c r="E305" s="24" t="s">
        <v>610</v>
      </c>
      <c r="F305" s="25"/>
      <c r="G305" s="49"/>
    </row>
    <row r="306" spans="1:7" ht="14.5" customHeight="1">
      <c r="A306" s="21" t="s">
        <v>0</v>
      </c>
      <c r="B306" s="22" t="s">
        <v>1213</v>
      </c>
      <c r="C306" s="21" t="s">
        <v>611</v>
      </c>
      <c r="D306" s="23">
        <v>1105800</v>
      </c>
      <c r="E306" s="24" t="s">
        <v>610</v>
      </c>
      <c r="F306" s="25"/>
      <c r="G306" s="49"/>
    </row>
    <row r="307" spans="1:7" ht="14.5" customHeight="1">
      <c r="A307" s="21" t="s">
        <v>0</v>
      </c>
      <c r="B307" s="22" t="s">
        <v>1213</v>
      </c>
      <c r="C307" s="21" t="s">
        <v>690</v>
      </c>
      <c r="D307" s="23">
        <v>1105800</v>
      </c>
      <c r="E307" s="24" t="s">
        <v>691</v>
      </c>
      <c r="F307" s="25"/>
      <c r="G307" s="49"/>
    </row>
    <row r="308" spans="1:7" ht="14.5" customHeight="1">
      <c r="A308" s="21" t="s">
        <v>0</v>
      </c>
      <c r="B308" s="22" t="s">
        <v>1213</v>
      </c>
      <c r="C308" s="21" t="s">
        <v>692</v>
      </c>
      <c r="D308" s="23">
        <v>1105800</v>
      </c>
      <c r="E308" s="24" t="s">
        <v>691</v>
      </c>
      <c r="F308" s="25"/>
      <c r="G308" s="49"/>
    </row>
    <row r="309" spans="1:7" ht="14.5" customHeight="1">
      <c r="A309" s="21" t="s">
        <v>0</v>
      </c>
      <c r="B309" s="22" t="s">
        <v>1213</v>
      </c>
      <c r="C309" s="21" t="s">
        <v>693</v>
      </c>
      <c r="D309" s="23">
        <v>1105800</v>
      </c>
      <c r="E309" s="24" t="s">
        <v>691</v>
      </c>
      <c r="F309" s="25">
        <f>SUM(D305:D309)</f>
        <v>5529000</v>
      </c>
      <c r="G309" s="49">
        <v>5</v>
      </c>
    </row>
    <row r="310" spans="1:7" ht="14.5" customHeight="1">
      <c r="A310" s="2" t="s">
        <v>0</v>
      </c>
      <c r="B310" s="3" t="s">
        <v>1215</v>
      </c>
      <c r="C310" s="2" t="s">
        <v>67</v>
      </c>
      <c r="D310" s="4">
        <v>1105800</v>
      </c>
      <c r="E310" s="8" t="s">
        <v>68</v>
      </c>
      <c r="F310" s="6"/>
    </row>
    <row r="311" spans="1:7" ht="14.5" customHeight="1">
      <c r="A311" s="2" t="s">
        <v>0</v>
      </c>
      <c r="B311" s="3" t="s">
        <v>1215</v>
      </c>
      <c r="C311" s="2" t="s">
        <v>69</v>
      </c>
      <c r="D311" s="4">
        <v>1105800</v>
      </c>
      <c r="E311" s="8" t="s">
        <v>68</v>
      </c>
      <c r="F311" s="6"/>
    </row>
    <row r="312" spans="1:7" ht="14.5" customHeight="1">
      <c r="A312" s="2" t="s">
        <v>0</v>
      </c>
      <c r="B312" s="3" t="s">
        <v>1215</v>
      </c>
      <c r="C312" s="2" t="s">
        <v>161</v>
      </c>
      <c r="D312" s="4">
        <v>1000000</v>
      </c>
      <c r="E312" s="8" t="s">
        <v>162</v>
      </c>
      <c r="F312" s="6"/>
    </row>
    <row r="313" spans="1:7" ht="14.5" customHeight="1">
      <c r="A313" s="2" t="s">
        <v>0</v>
      </c>
      <c r="B313" s="3" t="s">
        <v>1215</v>
      </c>
      <c r="C313" s="2" t="s">
        <v>163</v>
      </c>
      <c r="D313" s="4">
        <v>1250000</v>
      </c>
      <c r="E313" s="8" t="s">
        <v>162</v>
      </c>
      <c r="F313" s="6"/>
    </row>
    <row r="314" spans="1:7" ht="14.5" customHeight="1">
      <c r="A314" s="2" t="s">
        <v>0</v>
      </c>
      <c r="B314" s="3" t="s">
        <v>1215</v>
      </c>
      <c r="C314" s="2" t="s">
        <v>228</v>
      </c>
      <c r="D314" s="4">
        <v>3420000</v>
      </c>
      <c r="E314" s="8" t="s">
        <v>229</v>
      </c>
      <c r="F314" s="6"/>
    </row>
    <row r="315" spans="1:7" ht="14.5" customHeight="1">
      <c r="A315" s="2" t="s">
        <v>0</v>
      </c>
      <c r="B315" s="3" t="s">
        <v>1215</v>
      </c>
      <c r="C315" s="2" t="s">
        <v>354</v>
      </c>
      <c r="D315" s="4">
        <v>1000000</v>
      </c>
      <c r="E315" s="8" t="s">
        <v>355</v>
      </c>
      <c r="F315" s="6"/>
    </row>
    <row r="316" spans="1:7" ht="14.5" customHeight="1">
      <c r="A316" s="2" t="s">
        <v>0</v>
      </c>
      <c r="B316" s="3" t="s">
        <v>1215</v>
      </c>
      <c r="C316" s="2" t="s">
        <v>356</v>
      </c>
      <c r="D316" s="4">
        <v>1000000</v>
      </c>
      <c r="E316" s="8" t="s">
        <v>355</v>
      </c>
      <c r="F316" s="6"/>
    </row>
    <row r="317" spans="1:7" ht="14.5" customHeight="1">
      <c r="A317" s="2" t="s">
        <v>0</v>
      </c>
      <c r="B317" s="3" t="s">
        <v>1215</v>
      </c>
      <c r="C317" s="2" t="s">
        <v>357</v>
      </c>
      <c r="D317" s="4">
        <v>1086400</v>
      </c>
      <c r="E317" s="8" t="s">
        <v>355</v>
      </c>
      <c r="F317" s="6"/>
    </row>
    <row r="318" spans="1:7" ht="14.5" customHeight="1">
      <c r="A318" s="2" t="s">
        <v>0</v>
      </c>
      <c r="B318" s="3" t="s">
        <v>1215</v>
      </c>
      <c r="C318" s="2" t="s">
        <v>360</v>
      </c>
      <c r="D318" s="4">
        <v>1250000</v>
      </c>
      <c r="E318" s="8" t="s">
        <v>361</v>
      </c>
      <c r="F318" s="6"/>
    </row>
    <row r="319" spans="1:7" ht="14.5" customHeight="1">
      <c r="A319" s="2" t="s">
        <v>0</v>
      </c>
      <c r="B319" s="3" t="s">
        <v>1215</v>
      </c>
      <c r="C319" s="2" t="s">
        <v>362</v>
      </c>
      <c r="D319" s="4">
        <v>1250000</v>
      </c>
      <c r="E319" s="8" t="s">
        <v>361</v>
      </c>
      <c r="F319" s="6"/>
    </row>
    <row r="320" spans="1:7" ht="14.5" customHeight="1">
      <c r="A320" s="2" t="s">
        <v>0</v>
      </c>
      <c r="B320" s="3" t="s">
        <v>1215</v>
      </c>
      <c r="C320" s="2" t="s">
        <v>363</v>
      </c>
      <c r="D320" s="4">
        <v>1000000</v>
      </c>
      <c r="E320" s="8" t="s">
        <v>361</v>
      </c>
      <c r="F320" s="6"/>
    </row>
    <row r="321" spans="1:6" ht="14.5" customHeight="1">
      <c r="A321" s="2" t="s">
        <v>0</v>
      </c>
      <c r="B321" s="3" t="s">
        <v>1215</v>
      </c>
      <c r="C321" s="2" t="s">
        <v>364</v>
      </c>
      <c r="D321" s="4">
        <v>1000000</v>
      </c>
      <c r="E321" s="8" t="s">
        <v>361</v>
      </c>
      <c r="F321" s="6"/>
    </row>
    <row r="322" spans="1:6" ht="14.5" customHeight="1">
      <c r="A322" s="2" t="s">
        <v>0</v>
      </c>
      <c r="B322" s="3" t="s">
        <v>1215</v>
      </c>
      <c r="C322" s="2" t="s">
        <v>365</v>
      </c>
      <c r="D322" s="4">
        <v>1000000</v>
      </c>
      <c r="E322" s="8" t="s">
        <v>361</v>
      </c>
      <c r="F322" s="6"/>
    </row>
    <row r="323" spans="1:6" ht="14.5" customHeight="1">
      <c r="A323" s="2" t="s">
        <v>0</v>
      </c>
      <c r="B323" s="3" t="s">
        <v>1215</v>
      </c>
      <c r="C323" s="2" t="s">
        <v>368</v>
      </c>
      <c r="D323" s="4">
        <v>1250000</v>
      </c>
      <c r="E323" s="8" t="s">
        <v>369</v>
      </c>
      <c r="F323" s="6"/>
    </row>
    <row r="324" spans="1:6" ht="14.5" customHeight="1">
      <c r="A324" s="2" t="s">
        <v>0</v>
      </c>
      <c r="B324" s="3" t="s">
        <v>1215</v>
      </c>
      <c r="C324" s="2" t="s">
        <v>370</v>
      </c>
      <c r="D324" s="4">
        <v>983200</v>
      </c>
      <c r="E324" s="8" t="s">
        <v>369</v>
      </c>
      <c r="F324" s="6"/>
    </row>
    <row r="325" spans="1:6" ht="14.5" customHeight="1">
      <c r="A325" s="2" t="s">
        <v>0</v>
      </c>
      <c r="B325" s="3" t="s">
        <v>1215</v>
      </c>
      <c r="C325" s="2" t="s">
        <v>446</v>
      </c>
      <c r="D325" s="4">
        <v>2250000</v>
      </c>
      <c r="E325" s="8" t="s">
        <v>447</v>
      </c>
      <c r="F325" s="6"/>
    </row>
    <row r="326" spans="1:6" ht="14.5" customHeight="1">
      <c r="A326" s="2" t="s">
        <v>0</v>
      </c>
      <c r="B326" s="3" t="s">
        <v>1215</v>
      </c>
      <c r="C326" s="2" t="s">
        <v>448</v>
      </c>
      <c r="D326" s="4">
        <v>1000000</v>
      </c>
      <c r="E326" s="8" t="s">
        <v>447</v>
      </c>
      <c r="F326" s="6"/>
    </row>
    <row r="327" spans="1:6" ht="14.5" customHeight="1">
      <c r="A327" s="2" t="s">
        <v>0</v>
      </c>
      <c r="B327" s="3" t="s">
        <v>1215</v>
      </c>
      <c r="C327" s="2" t="s">
        <v>455</v>
      </c>
      <c r="D327" s="4">
        <v>1105800</v>
      </c>
      <c r="E327" s="8" t="s">
        <v>456</v>
      </c>
      <c r="F327" s="6"/>
    </row>
    <row r="328" spans="1:6" ht="14.5" customHeight="1">
      <c r="A328" s="2" t="s">
        <v>0</v>
      </c>
      <c r="B328" s="3" t="s">
        <v>1215</v>
      </c>
      <c r="C328" s="2" t="s">
        <v>457</v>
      </c>
      <c r="D328" s="4">
        <v>1105800</v>
      </c>
      <c r="E328" s="8" t="s">
        <v>456</v>
      </c>
      <c r="F328" s="6"/>
    </row>
    <row r="329" spans="1:6" ht="14.5" customHeight="1">
      <c r="A329" s="2" t="s">
        <v>0</v>
      </c>
      <c r="B329" s="3" t="s">
        <v>1215</v>
      </c>
      <c r="C329" s="2" t="s">
        <v>552</v>
      </c>
      <c r="D329" s="4">
        <v>1105800</v>
      </c>
      <c r="E329" s="8" t="s">
        <v>553</v>
      </c>
      <c r="F329" s="6"/>
    </row>
    <row r="330" spans="1:6" ht="14.5" customHeight="1">
      <c r="A330" s="2" t="s">
        <v>0</v>
      </c>
      <c r="B330" s="3" t="s">
        <v>1215</v>
      </c>
      <c r="C330" s="2" t="s">
        <v>554</v>
      </c>
      <c r="D330" s="4">
        <v>1105800</v>
      </c>
      <c r="E330" s="8" t="s">
        <v>553</v>
      </c>
      <c r="F330" s="6"/>
    </row>
    <row r="331" spans="1:6" ht="14.5" customHeight="1">
      <c r="A331" s="2" t="s">
        <v>0</v>
      </c>
      <c r="B331" s="3" t="s">
        <v>1215</v>
      </c>
      <c r="C331" s="2" t="s">
        <v>622</v>
      </c>
      <c r="D331" s="4">
        <v>1594064</v>
      </c>
      <c r="E331" s="8" t="s">
        <v>623</v>
      </c>
      <c r="F331" s="6"/>
    </row>
    <row r="332" spans="1:6" ht="14.5" customHeight="1">
      <c r="A332" s="2" t="s">
        <v>0</v>
      </c>
      <c r="B332" s="3" t="s">
        <v>1215</v>
      </c>
      <c r="C332" s="2" t="s">
        <v>624</v>
      </c>
      <c r="D332" s="4">
        <v>1000000</v>
      </c>
      <c r="E332" s="8" t="s">
        <v>623</v>
      </c>
      <c r="F332" s="6"/>
    </row>
    <row r="333" spans="1:6" ht="14.5" customHeight="1">
      <c r="A333" s="2" t="s">
        <v>0</v>
      </c>
      <c r="B333" s="3" t="s">
        <v>1215</v>
      </c>
      <c r="C333" s="2" t="s">
        <v>625</v>
      </c>
      <c r="D333" s="4">
        <v>2000000</v>
      </c>
      <c r="E333" s="8" t="s">
        <v>623</v>
      </c>
      <c r="F333" s="6"/>
    </row>
    <row r="334" spans="1:6" ht="14.5" customHeight="1">
      <c r="A334" s="2" t="s">
        <v>0</v>
      </c>
      <c r="B334" s="3" t="s">
        <v>1215</v>
      </c>
      <c r="C334" s="2" t="s">
        <v>633</v>
      </c>
      <c r="D334" s="4">
        <v>1105800</v>
      </c>
      <c r="E334" s="8" t="s">
        <v>634</v>
      </c>
      <c r="F334" s="6"/>
    </row>
    <row r="335" spans="1:6" ht="14.5" customHeight="1">
      <c r="A335" s="2" t="s">
        <v>0</v>
      </c>
      <c r="B335" s="3" t="s">
        <v>1215</v>
      </c>
      <c r="C335" s="2" t="s">
        <v>635</v>
      </c>
      <c r="D335" s="4">
        <v>1105800</v>
      </c>
      <c r="E335" s="8" t="s">
        <v>634</v>
      </c>
      <c r="F335" s="6"/>
    </row>
    <row r="336" spans="1:6" ht="14.5" customHeight="1">
      <c r="A336" s="2" t="s">
        <v>0</v>
      </c>
      <c r="B336" s="3" t="s">
        <v>1215</v>
      </c>
      <c r="C336" s="2" t="s">
        <v>636</v>
      </c>
      <c r="D336" s="4">
        <v>80000</v>
      </c>
      <c r="E336" s="8" t="s">
        <v>634</v>
      </c>
      <c r="F336" s="6"/>
    </row>
    <row r="337" spans="1:7" ht="14.5" customHeight="1">
      <c r="A337" s="2" t="s">
        <v>0</v>
      </c>
      <c r="B337" s="3" t="s">
        <v>1215</v>
      </c>
      <c r="C337" s="2" t="s">
        <v>637</v>
      </c>
      <c r="D337" s="4">
        <v>1105800</v>
      </c>
      <c r="E337" s="8" t="s">
        <v>634</v>
      </c>
      <c r="F337" s="6"/>
    </row>
    <row r="338" spans="1:7" ht="14.5" customHeight="1">
      <c r="A338" s="2" t="s">
        <v>0</v>
      </c>
      <c r="B338" s="3" t="s">
        <v>1215</v>
      </c>
      <c r="C338" s="2" t="s">
        <v>638</v>
      </c>
      <c r="D338" s="4">
        <v>1105800</v>
      </c>
      <c r="E338" s="8" t="s">
        <v>634</v>
      </c>
      <c r="F338" s="6"/>
    </row>
    <row r="339" spans="1:7" ht="14.5" customHeight="1">
      <c r="A339" s="2" t="s">
        <v>0</v>
      </c>
      <c r="B339" s="3" t="s">
        <v>1215</v>
      </c>
      <c r="C339" s="2" t="s">
        <v>646</v>
      </c>
      <c r="D339" s="4">
        <v>1000000</v>
      </c>
      <c r="E339" s="8" t="s">
        <v>647</v>
      </c>
      <c r="F339" s="6"/>
    </row>
    <row r="340" spans="1:7" ht="14.5" customHeight="1">
      <c r="A340" s="2" t="s">
        <v>0</v>
      </c>
      <c r="B340" s="3" t="s">
        <v>1215</v>
      </c>
      <c r="C340" s="2" t="s">
        <v>648</v>
      </c>
      <c r="D340" s="4">
        <v>750000</v>
      </c>
      <c r="E340" s="8" t="s">
        <v>647</v>
      </c>
      <c r="F340" s="6"/>
    </row>
    <row r="341" spans="1:7" ht="14.5" customHeight="1">
      <c r="A341" s="2" t="s">
        <v>0</v>
      </c>
      <c r="B341" s="3" t="s">
        <v>1215</v>
      </c>
      <c r="C341" s="2" t="s">
        <v>649</v>
      </c>
      <c r="D341" s="4">
        <v>1000000</v>
      </c>
      <c r="E341" s="8" t="s">
        <v>647</v>
      </c>
      <c r="F341" s="6"/>
    </row>
    <row r="342" spans="1:7" ht="14.5" customHeight="1">
      <c r="A342" s="2" t="s">
        <v>0</v>
      </c>
      <c r="B342" s="3" t="s">
        <v>1215</v>
      </c>
      <c r="C342" s="2" t="s">
        <v>650</v>
      </c>
      <c r="D342" s="4">
        <v>1000000</v>
      </c>
      <c r="E342" s="8" t="s">
        <v>647</v>
      </c>
      <c r="F342" s="6"/>
    </row>
    <row r="343" spans="1:7" ht="14.5" customHeight="1">
      <c r="A343" s="2" t="s">
        <v>0</v>
      </c>
      <c r="B343" s="3" t="s">
        <v>1215</v>
      </c>
      <c r="C343" s="2" t="s">
        <v>651</v>
      </c>
      <c r="D343" s="4">
        <v>750000</v>
      </c>
      <c r="E343" s="8" t="s">
        <v>647</v>
      </c>
      <c r="F343" s="6"/>
    </row>
    <row r="344" spans="1:7" ht="14.5" customHeight="1">
      <c r="A344" s="2" t="s">
        <v>0</v>
      </c>
      <c r="B344" s="3" t="s">
        <v>1215</v>
      </c>
      <c r="C344" s="2" t="s">
        <v>664</v>
      </c>
      <c r="D344" s="4">
        <v>1105800</v>
      </c>
      <c r="E344" s="8" t="s">
        <v>665</v>
      </c>
      <c r="F344" s="6"/>
    </row>
    <row r="345" spans="1:7" ht="14.5" customHeight="1">
      <c r="A345" s="2" t="s">
        <v>0</v>
      </c>
      <c r="B345" s="3" t="s">
        <v>1215</v>
      </c>
      <c r="C345" s="2" t="s">
        <v>666</v>
      </c>
      <c r="D345" s="4">
        <v>1105800</v>
      </c>
      <c r="E345" s="8" t="s">
        <v>665</v>
      </c>
      <c r="F345" s="6"/>
    </row>
    <row r="346" spans="1:7" ht="14.5" customHeight="1">
      <c r="A346" s="2" t="s">
        <v>0</v>
      </c>
      <c r="B346" s="3" t="s">
        <v>1215</v>
      </c>
      <c r="C346" s="2" t="s">
        <v>694</v>
      </c>
      <c r="D346" s="4">
        <v>1105800</v>
      </c>
      <c r="E346" s="8" t="s">
        <v>695</v>
      </c>
      <c r="F346" s="6"/>
    </row>
    <row r="347" spans="1:7" ht="14.5" customHeight="1">
      <c r="A347" s="2" t="s">
        <v>0</v>
      </c>
      <c r="B347" s="3" t="s">
        <v>1215</v>
      </c>
      <c r="C347" s="2" t="s">
        <v>723</v>
      </c>
      <c r="D347" s="4">
        <v>2250000</v>
      </c>
      <c r="E347" s="8" t="s">
        <v>724</v>
      </c>
      <c r="F347" s="6">
        <f>SUM(D310:D347)</f>
        <v>45539064</v>
      </c>
      <c r="G347" s="5">
        <v>38</v>
      </c>
    </row>
    <row r="348" spans="1:7" ht="14.5" customHeight="1">
      <c r="A348" s="21" t="s">
        <v>0</v>
      </c>
      <c r="B348" s="22" t="s">
        <v>1209</v>
      </c>
      <c r="C348" s="21" t="s">
        <v>141</v>
      </c>
      <c r="D348" s="23">
        <v>1105800</v>
      </c>
      <c r="E348" s="24" t="s">
        <v>142</v>
      </c>
      <c r="F348" s="25"/>
      <c r="G348" s="49"/>
    </row>
    <row r="349" spans="1:7" ht="14.5" customHeight="1">
      <c r="A349" s="21" t="s">
        <v>0</v>
      </c>
      <c r="B349" s="22" t="s">
        <v>1209</v>
      </c>
      <c r="C349" s="21" t="s">
        <v>143</v>
      </c>
      <c r="D349" s="23">
        <v>1105800</v>
      </c>
      <c r="E349" s="24" t="s">
        <v>142</v>
      </c>
      <c r="F349" s="25"/>
      <c r="G349" s="49"/>
    </row>
    <row r="350" spans="1:7" ht="14.5" customHeight="1">
      <c r="A350" s="21" t="s">
        <v>0</v>
      </c>
      <c r="B350" s="22" t="s">
        <v>1209</v>
      </c>
      <c r="C350" s="21" t="s">
        <v>144</v>
      </c>
      <c r="D350" s="23">
        <v>1105800</v>
      </c>
      <c r="E350" s="24" t="s">
        <v>142</v>
      </c>
      <c r="F350" s="25"/>
      <c r="G350" s="49"/>
    </row>
    <row r="351" spans="1:7" ht="14.5" customHeight="1">
      <c r="A351" s="21" t="s">
        <v>0</v>
      </c>
      <c r="B351" s="22" t="s">
        <v>1209</v>
      </c>
      <c r="C351" s="21" t="s">
        <v>177</v>
      </c>
      <c r="D351" s="23">
        <v>2000000</v>
      </c>
      <c r="E351" s="24" t="s">
        <v>178</v>
      </c>
      <c r="F351" s="25"/>
      <c r="G351" s="49"/>
    </row>
    <row r="352" spans="1:7" ht="14.5" customHeight="1">
      <c r="A352" s="21" t="s">
        <v>0</v>
      </c>
      <c r="B352" s="22" t="s">
        <v>1209</v>
      </c>
      <c r="C352" s="21" t="s">
        <v>209</v>
      </c>
      <c r="D352" s="23">
        <v>1105800</v>
      </c>
      <c r="E352" s="24" t="s">
        <v>210</v>
      </c>
      <c r="F352" s="25"/>
      <c r="G352" s="49"/>
    </row>
    <row r="353" spans="1:7" ht="14.5" customHeight="1">
      <c r="A353" s="21" t="s">
        <v>0</v>
      </c>
      <c r="B353" s="22" t="s">
        <v>1209</v>
      </c>
      <c r="C353" s="21" t="s">
        <v>297</v>
      </c>
      <c r="D353" s="23">
        <v>1105800</v>
      </c>
      <c r="E353" s="24" t="s">
        <v>298</v>
      </c>
      <c r="F353" s="25"/>
      <c r="G353" s="49"/>
    </row>
    <row r="354" spans="1:7" ht="14.5" customHeight="1">
      <c r="A354" s="21" t="s">
        <v>0</v>
      </c>
      <c r="B354" s="22" t="s">
        <v>1209</v>
      </c>
      <c r="C354" s="21" t="s">
        <v>299</v>
      </c>
      <c r="D354" s="23">
        <v>1105800</v>
      </c>
      <c r="E354" s="24" t="s">
        <v>298</v>
      </c>
      <c r="F354" s="25"/>
      <c r="G354" s="49"/>
    </row>
    <row r="355" spans="1:7" ht="14.5" customHeight="1">
      <c r="A355" s="21" t="s">
        <v>0</v>
      </c>
      <c r="B355" s="22" t="s">
        <v>1209</v>
      </c>
      <c r="C355" s="21" t="s">
        <v>400</v>
      </c>
      <c r="D355" s="23">
        <v>1105800</v>
      </c>
      <c r="E355" s="24" t="s">
        <v>401</v>
      </c>
      <c r="F355" s="25"/>
      <c r="G355" s="49"/>
    </row>
    <row r="356" spans="1:7" ht="14.5" customHeight="1">
      <c r="A356" s="21" t="s">
        <v>0</v>
      </c>
      <c r="B356" s="22" t="s">
        <v>1209</v>
      </c>
      <c r="C356" s="21" t="s">
        <v>473</v>
      </c>
      <c r="D356" s="23">
        <v>1105800</v>
      </c>
      <c r="E356" s="24" t="s">
        <v>474</v>
      </c>
      <c r="F356" s="25"/>
      <c r="G356" s="49"/>
    </row>
    <row r="357" spans="1:7" ht="14.5" customHeight="1">
      <c r="A357" s="21" t="s">
        <v>0</v>
      </c>
      <c r="B357" s="22" t="s">
        <v>1209</v>
      </c>
      <c r="C357" s="21" t="s">
        <v>541</v>
      </c>
      <c r="D357" s="23">
        <v>1105800</v>
      </c>
      <c r="E357" s="24" t="s">
        <v>542</v>
      </c>
      <c r="F357" s="25"/>
      <c r="G357" s="49"/>
    </row>
    <row r="358" spans="1:7" ht="14.5" customHeight="1">
      <c r="A358" s="21" t="s">
        <v>0</v>
      </c>
      <c r="B358" s="22" t="s">
        <v>1209</v>
      </c>
      <c r="C358" s="21" t="s">
        <v>543</v>
      </c>
      <c r="D358" s="23">
        <v>1105800</v>
      </c>
      <c r="E358" s="24" t="s">
        <v>542</v>
      </c>
      <c r="F358" s="25"/>
      <c r="G358" s="49"/>
    </row>
    <row r="359" spans="1:7" ht="14.5" customHeight="1">
      <c r="A359" s="21" t="s">
        <v>0</v>
      </c>
      <c r="B359" s="22" t="s">
        <v>1209</v>
      </c>
      <c r="C359" s="21" t="s">
        <v>544</v>
      </c>
      <c r="D359" s="23">
        <v>1105800</v>
      </c>
      <c r="E359" s="24" t="s">
        <v>542</v>
      </c>
      <c r="F359" s="25"/>
      <c r="G359" s="49"/>
    </row>
    <row r="360" spans="1:7" ht="14.5" customHeight="1">
      <c r="A360" s="21" t="s">
        <v>0</v>
      </c>
      <c r="B360" s="22" t="s">
        <v>1209</v>
      </c>
      <c r="C360" s="21" t="s">
        <v>545</v>
      </c>
      <c r="D360" s="23">
        <v>1000000</v>
      </c>
      <c r="E360" s="24" t="s">
        <v>546</v>
      </c>
      <c r="F360" s="25">
        <f>SUM(D348:D360)</f>
        <v>15163800</v>
      </c>
      <c r="G360" s="49">
        <v>13</v>
      </c>
    </row>
    <row r="361" spans="1:7" ht="14.5" customHeight="1">
      <c r="A361" s="2" t="s">
        <v>0</v>
      </c>
      <c r="B361" s="3" t="s">
        <v>1216</v>
      </c>
      <c r="C361" s="2" t="s">
        <v>26</v>
      </c>
      <c r="D361" s="4">
        <v>900000</v>
      </c>
      <c r="E361" s="8" t="s">
        <v>27</v>
      </c>
      <c r="F361" s="6"/>
    </row>
    <row r="362" spans="1:7" ht="14.5" customHeight="1">
      <c r="A362" s="2" t="s">
        <v>0</v>
      </c>
      <c r="B362" s="3" t="s">
        <v>1216</v>
      </c>
      <c r="C362" s="2" t="s">
        <v>28</v>
      </c>
      <c r="D362" s="4">
        <v>900000</v>
      </c>
      <c r="E362" s="8" t="s">
        <v>27</v>
      </c>
      <c r="F362" s="6"/>
    </row>
    <row r="363" spans="1:7" ht="14.5" customHeight="1">
      <c r="A363" s="2" t="s">
        <v>0</v>
      </c>
      <c r="B363" s="3" t="s">
        <v>1216</v>
      </c>
      <c r="C363" s="2" t="s">
        <v>29</v>
      </c>
      <c r="D363" s="4">
        <v>900000</v>
      </c>
      <c r="E363" s="8" t="s">
        <v>27</v>
      </c>
      <c r="F363" s="6"/>
    </row>
    <row r="364" spans="1:7" ht="14.5" customHeight="1">
      <c r="A364" s="2" t="s">
        <v>0</v>
      </c>
      <c r="B364" s="3" t="s">
        <v>1216</v>
      </c>
      <c r="C364" s="2" t="s">
        <v>30</v>
      </c>
      <c r="D364" s="4">
        <v>750000</v>
      </c>
      <c r="E364" s="8" t="s">
        <v>27</v>
      </c>
      <c r="F364" s="6"/>
    </row>
    <row r="365" spans="1:7" ht="14.5" customHeight="1">
      <c r="A365" s="2" t="s">
        <v>0</v>
      </c>
      <c r="B365" s="3" t="s">
        <v>1216</v>
      </c>
      <c r="C365" s="2" t="s">
        <v>70</v>
      </c>
      <c r="D365" s="4">
        <v>1105800</v>
      </c>
      <c r="E365" s="8" t="s">
        <v>71</v>
      </c>
      <c r="F365" s="6"/>
    </row>
    <row r="366" spans="1:7" ht="14.5" customHeight="1">
      <c r="A366" s="2" t="s">
        <v>0</v>
      </c>
      <c r="B366" s="3" t="s">
        <v>1216</v>
      </c>
      <c r="C366" s="2" t="s">
        <v>72</v>
      </c>
      <c r="D366" s="4">
        <v>1105800</v>
      </c>
      <c r="E366" s="8" t="s">
        <v>71</v>
      </c>
      <c r="F366" s="6"/>
    </row>
    <row r="367" spans="1:7" ht="14.5" customHeight="1">
      <c r="A367" s="2" t="s">
        <v>0</v>
      </c>
      <c r="B367" s="3" t="s">
        <v>1216</v>
      </c>
      <c r="C367" s="2" t="s">
        <v>73</v>
      </c>
      <c r="D367" s="4">
        <v>1105800</v>
      </c>
      <c r="E367" s="8" t="s">
        <v>71</v>
      </c>
      <c r="F367" s="6"/>
    </row>
    <row r="368" spans="1:7" ht="14.5" customHeight="1">
      <c r="A368" s="2" t="s">
        <v>0</v>
      </c>
      <c r="B368" s="3" t="s">
        <v>1216</v>
      </c>
      <c r="C368" s="2" t="s">
        <v>82</v>
      </c>
      <c r="D368" s="4">
        <v>750000</v>
      </c>
      <c r="E368" s="8" t="s">
        <v>83</v>
      </c>
      <c r="F368" s="6"/>
    </row>
    <row r="369" spans="1:7" ht="14.5" customHeight="1">
      <c r="A369" s="2" t="s">
        <v>0</v>
      </c>
      <c r="B369" s="3" t="s">
        <v>1216</v>
      </c>
      <c r="C369" s="2" t="s">
        <v>311</v>
      </c>
      <c r="D369" s="4">
        <v>2000000</v>
      </c>
      <c r="E369" s="8" t="s">
        <v>312</v>
      </c>
      <c r="F369" s="6"/>
    </row>
    <row r="370" spans="1:7" ht="14.5" customHeight="1">
      <c r="A370" s="2" t="s">
        <v>0</v>
      </c>
      <c r="B370" s="3" t="s">
        <v>1216</v>
      </c>
      <c r="C370" s="2" t="s">
        <v>316</v>
      </c>
      <c r="D370" s="4">
        <v>1105800</v>
      </c>
      <c r="E370" s="8" t="s">
        <v>317</v>
      </c>
      <c r="F370" s="6"/>
    </row>
    <row r="371" spans="1:7" ht="14.5" customHeight="1">
      <c r="A371" s="2" t="s">
        <v>0</v>
      </c>
      <c r="B371" s="3" t="s">
        <v>1216</v>
      </c>
      <c r="C371" s="2" t="s">
        <v>366</v>
      </c>
      <c r="D371" s="4">
        <v>2000000</v>
      </c>
      <c r="E371" s="8" t="s">
        <v>367</v>
      </c>
      <c r="F371" s="6"/>
    </row>
    <row r="372" spans="1:7" ht="14.5" customHeight="1">
      <c r="A372" s="2" t="s">
        <v>0</v>
      </c>
      <c r="B372" s="3" t="s">
        <v>1216</v>
      </c>
      <c r="C372" s="2" t="s">
        <v>431</v>
      </c>
      <c r="D372" s="4">
        <v>1250000</v>
      </c>
      <c r="E372" s="8" t="s">
        <v>432</v>
      </c>
      <c r="F372" s="6"/>
    </row>
    <row r="373" spans="1:7" ht="14.5" customHeight="1">
      <c r="A373" s="2" t="s">
        <v>0</v>
      </c>
      <c r="B373" s="3" t="s">
        <v>1216</v>
      </c>
      <c r="C373" s="2" t="s">
        <v>642</v>
      </c>
      <c r="D373" s="4">
        <v>1105800</v>
      </c>
      <c r="E373" s="8" t="s">
        <v>643</v>
      </c>
      <c r="F373" s="6"/>
    </row>
    <row r="374" spans="1:7" ht="14.5" customHeight="1">
      <c r="A374" s="2" t="s">
        <v>0</v>
      </c>
      <c r="B374" s="3" t="s">
        <v>1216</v>
      </c>
      <c r="C374" s="2" t="s">
        <v>708</v>
      </c>
      <c r="D374" s="4">
        <v>901185</v>
      </c>
      <c r="E374" s="8" t="s">
        <v>709</v>
      </c>
      <c r="F374" s="6"/>
    </row>
    <row r="375" spans="1:7" ht="14.5" customHeight="1">
      <c r="A375" s="2" t="s">
        <v>0</v>
      </c>
      <c r="B375" s="3" t="s">
        <v>1216</v>
      </c>
      <c r="C375" s="2" t="s">
        <v>710</v>
      </c>
      <c r="D375" s="4">
        <v>560808</v>
      </c>
      <c r="E375" s="8" t="s">
        <v>709</v>
      </c>
      <c r="F375" s="6"/>
    </row>
    <row r="376" spans="1:7" ht="14.5" customHeight="1">
      <c r="A376" s="2" t="s">
        <v>0</v>
      </c>
      <c r="B376" s="3" t="s">
        <v>1216</v>
      </c>
      <c r="C376" s="2" t="s">
        <v>711</v>
      </c>
      <c r="D376" s="4">
        <v>271704</v>
      </c>
      <c r="E376" s="8" t="s">
        <v>709</v>
      </c>
      <c r="F376" s="6"/>
    </row>
    <row r="377" spans="1:7" ht="14.5" customHeight="1">
      <c r="A377" s="2" t="s">
        <v>0</v>
      </c>
      <c r="B377" s="3" t="s">
        <v>1216</v>
      </c>
      <c r="C377" s="2" t="s">
        <v>712</v>
      </c>
      <c r="D377" s="4">
        <v>1000000</v>
      </c>
      <c r="E377" s="8" t="s">
        <v>709</v>
      </c>
      <c r="F377" s="6">
        <f>SUM(D361:D377)</f>
        <v>17712697</v>
      </c>
      <c r="G377" s="5">
        <v>17</v>
      </c>
    </row>
    <row r="378" spans="1:7" ht="14.5" customHeight="1">
      <c r="A378" s="21" t="s">
        <v>0</v>
      </c>
      <c r="B378" s="22" t="s">
        <v>1217</v>
      </c>
      <c r="C378" s="21" t="s">
        <v>47</v>
      </c>
      <c r="D378" s="23">
        <v>1500000</v>
      </c>
      <c r="E378" s="24" t="s">
        <v>48</v>
      </c>
      <c r="F378" s="25"/>
      <c r="G378" s="49"/>
    </row>
    <row r="379" spans="1:7" ht="14.5" customHeight="1">
      <c r="A379" s="21" t="s">
        <v>0</v>
      </c>
      <c r="B379" s="22" t="s">
        <v>1217</v>
      </c>
      <c r="C379" s="21" t="s">
        <v>49</v>
      </c>
      <c r="D379" s="23">
        <v>1500000</v>
      </c>
      <c r="E379" s="24" t="s">
        <v>48</v>
      </c>
      <c r="F379" s="25"/>
      <c r="G379" s="49"/>
    </row>
    <row r="380" spans="1:7" ht="14.5" customHeight="1">
      <c r="A380" s="21" t="s">
        <v>0</v>
      </c>
      <c r="B380" s="22" t="s">
        <v>1217</v>
      </c>
      <c r="C380" s="21" t="s">
        <v>50</v>
      </c>
      <c r="D380" s="23">
        <v>1000000</v>
      </c>
      <c r="E380" s="24" t="s">
        <v>48</v>
      </c>
      <c r="F380" s="25"/>
      <c r="G380" s="49"/>
    </row>
    <row r="381" spans="1:7" ht="14.5" customHeight="1">
      <c r="A381" s="21" t="s">
        <v>0</v>
      </c>
      <c r="B381" s="22" t="s">
        <v>1217</v>
      </c>
      <c r="C381" s="21" t="s">
        <v>384</v>
      </c>
      <c r="D381" s="23">
        <v>850000</v>
      </c>
      <c r="E381" s="24" t="s">
        <v>385</v>
      </c>
      <c r="F381" s="25"/>
      <c r="G381" s="49"/>
    </row>
    <row r="382" spans="1:7" ht="14.5" customHeight="1">
      <c r="A382" s="21" t="s">
        <v>0</v>
      </c>
      <c r="B382" s="22" t="s">
        <v>1217</v>
      </c>
      <c r="C382" s="21" t="s">
        <v>386</v>
      </c>
      <c r="D382" s="23">
        <v>1150000</v>
      </c>
      <c r="E382" s="24" t="s">
        <v>385</v>
      </c>
      <c r="F382" s="25"/>
      <c r="G382" s="49"/>
    </row>
    <row r="383" spans="1:7" ht="14.5" customHeight="1">
      <c r="A383" s="21" t="s">
        <v>0</v>
      </c>
      <c r="B383" s="22" t="s">
        <v>1217</v>
      </c>
      <c r="C383" s="21" t="s">
        <v>387</v>
      </c>
      <c r="D383" s="23">
        <v>1150000</v>
      </c>
      <c r="E383" s="24" t="s">
        <v>385</v>
      </c>
      <c r="F383" s="25">
        <f>SUM(D378:D383)</f>
        <v>7150000</v>
      </c>
      <c r="G383" s="49">
        <v>6</v>
      </c>
    </row>
    <row r="384" spans="1:7" ht="14.5" customHeight="1">
      <c r="A384" s="2" t="s">
        <v>0</v>
      </c>
      <c r="B384" s="3" t="s">
        <v>1218</v>
      </c>
      <c r="C384" s="2" t="s">
        <v>56</v>
      </c>
      <c r="D384" s="4">
        <v>1105800</v>
      </c>
      <c r="E384" s="8" t="s">
        <v>57</v>
      </c>
      <c r="F384" s="6"/>
    </row>
    <row r="385" spans="1:7" ht="14.5" customHeight="1">
      <c r="A385" s="2" t="s">
        <v>0</v>
      </c>
      <c r="B385" s="3" t="s">
        <v>1218</v>
      </c>
      <c r="C385" s="2" t="s">
        <v>101</v>
      </c>
      <c r="D385" s="4">
        <v>1250000</v>
      </c>
      <c r="E385" s="8" t="s">
        <v>102</v>
      </c>
      <c r="F385" s="6"/>
    </row>
    <row r="386" spans="1:7" ht="14.5" customHeight="1">
      <c r="A386" s="2" t="s">
        <v>0</v>
      </c>
      <c r="B386" s="3" t="s">
        <v>1218</v>
      </c>
      <c r="C386" s="2" t="s">
        <v>103</v>
      </c>
      <c r="D386" s="4">
        <v>1250000</v>
      </c>
      <c r="E386" s="8" t="s">
        <v>102</v>
      </c>
      <c r="F386" s="6"/>
    </row>
    <row r="387" spans="1:7" ht="14.5" customHeight="1">
      <c r="A387" s="2" t="s">
        <v>0</v>
      </c>
      <c r="B387" s="3" t="s">
        <v>1218</v>
      </c>
      <c r="C387" s="2" t="s">
        <v>104</v>
      </c>
      <c r="D387" s="4">
        <v>1000000</v>
      </c>
      <c r="E387" s="8" t="s">
        <v>102</v>
      </c>
      <c r="F387" s="6"/>
    </row>
    <row r="388" spans="1:7" ht="14.5" customHeight="1">
      <c r="A388" s="2" t="s">
        <v>0</v>
      </c>
      <c r="B388" s="3" t="s">
        <v>1218</v>
      </c>
      <c r="C388" s="2" t="s">
        <v>105</v>
      </c>
      <c r="D388" s="4">
        <v>1000000</v>
      </c>
      <c r="E388" s="8" t="s">
        <v>102</v>
      </c>
      <c r="F388" s="6"/>
    </row>
    <row r="389" spans="1:7" ht="14.5" customHeight="1">
      <c r="A389" s="2" t="s">
        <v>0</v>
      </c>
      <c r="B389" s="3" t="s">
        <v>1218</v>
      </c>
      <c r="C389" s="2" t="s">
        <v>286</v>
      </c>
      <c r="D389" s="4">
        <v>1105800</v>
      </c>
      <c r="E389" s="8" t="s">
        <v>287</v>
      </c>
      <c r="F389" s="6"/>
    </row>
    <row r="390" spans="1:7" ht="14.5" customHeight="1">
      <c r="A390" s="2" t="s">
        <v>0</v>
      </c>
      <c r="B390" s="3" t="s">
        <v>1218</v>
      </c>
      <c r="C390" s="2" t="s">
        <v>562</v>
      </c>
      <c r="D390" s="4">
        <v>500000</v>
      </c>
      <c r="E390" s="8" t="s">
        <v>563</v>
      </c>
      <c r="F390" s="6">
        <f>SUM(D384:D390)</f>
        <v>7211600</v>
      </c>
      <c r="G390" s="5">
        <v>7</v>
      </c>
    </row>
    <row r="391" spans="1:7" ht="14.5" customHeight="1">
      <c r="A391" s="21" t="s">
        <v>0</v>
      </c>
      <c r="B391" s="22" t="s">
        <v>1219</v>
      </c>
      <c r="C391" s="21" t="s">
        <v>92</v>
      </c>
      <c r="D391" s="23">
        <v>1105800</v>
      </c>
      <c r="E391" s="24" t="s">
        <v>93</v>
      </c>
      <c r="F391" s="25"/>
      <c r="G391" s="49"/>
    </row>
    <row r="392" spans="1:7" ht="14.5" customHeight="1">
      <c r="A392" s="21" t="s">
        <v>0</v>
      </c>
      <c r="B392" s="22" t="s">
        <v>1219</v>
      </c>
      <c r="C392" s="21" t="s">
        <v>94</v>
      </c>
      <c r="D392" s="23">
        <v>1105800</v>
      </c>
      <c r="E392" s="24" t="s">
        <v>93</v>
      </c>
      <c r="F392" s="25"/>
      <c r="G392" s="49"/>
    </row>
    <row r="393" spans="1:7" ht="14.5" customHeight="1">
      <c r="A393" s="21" t="s">
        <v>0</v>
      </c>
      <c r="B393" s="22" t="s">
        <v>1219</v>
      </c>
      <c r="C393" s="21" t="s">
        <v>147</v>
      </c>
      <c r="D393" s="23">
        <v>1105800</v>
      </c>
      <c r="E393" s="24" t="s">
        <v>148</v>
      </c>
      <c r="F393" s="25"/>
      <c r="G393" s="49"/>
    </row>
    <row r="394" spans="1:7" ht="14.5" customHeight="1">
      <c r="A394" s="21" t="s">
        <v>0</v>
      </c>
      <c r="B394" s="22" t="s">
        <v>1219</v>
      </c>
      <c r="C394" s="21" t="s">
        <v>149</v>
      </c>
      <c r="D394" s="23">
        <v>1105800</v>
      </c>
      <c r="E394" s="24" t="s">
        <v>148</v>
      </c>
      <c r="F394" s="25"/>
      <c r="G394" s="49"/>
    </row>
    <row r="395" spans="1:7" ht="14.5" customHeight="1">
      <c r="A395" s="21" t="s">
        <v>0</v>
      </c>
      <c r="B395" s="22" t="s">
        <v>1219</v>
      </c>
      <c r="C395" s="21" t="s">
        <v>150</v>
      </c>
      <c r="D395" s="23">
        <v>1105800</v>
      </c>
      <c r="E395" s="24" t="s">
        <v>148</v>
      </c>
      <c r="F395" s="25"/>
      <c r="G395" s="49"/>
    </row>
    <row r="396" spans="1:7" ht="14.5" customHeight="1">
      <c r="A396" s="21" t="s">
        <v>0</v>
      </c>
      <c r="B396" s="22" t="s">
        <v>1219</v>
      </c>
      <c r="C396" s="21" t="s">
        <v>157</v>
      </c>
      <c r="D396" s="23">
        <v>900000</v>
      </c>
      <c r="E396" s="24" t="s">
        <v>158</v>
      </c>
      <c r="F396" s="25"/>
      <c r="G396" s="49"/>
    </row>
    <row r="397" spans="1:7" ht="14.5" customHeight="1">
      <c r="A397" s="21" t="s">
        <v>0</v>
      </c>
      <c r="B397" s="22" t="s">
        <v>1219</v>
      </c>
      <c r="C397" s="21" t="s">
        <v>196</v>
      </c>
      <c r="D397" s="23">
        <v>1000000</v>
      </c>
      <c r="E397" s="24" t="s">
        <v>197</v>
      </c>
      <c r="F397" s="25"/>
      <c r="G397" s="49"/>
    </row>
    <row r="398" spans="1:7" ht="14.5" customHeight="1">
      <c r="A398" s="21" t="s">
        <v>0</v>
      </c>
      <c r="B398" s="22" t="s">
        <v>1219</v>
      </c>
      <c r="C398" s="21" t="s">
        <v>198</v>
      </c>
      <c r="D398" s="23">
        <v>750000</v>
      </c>
      <c r="E398" s="24" t="s">
        <v>197</v>
      </c>
      <c r="F398" s="25"/>
      <c r="G398" s="49"/>
    </row>
    <row r="399" spans="1:7" ht="14.5" customHeight="1">
      <c r="A399" s="21" t="s">
        <v>0</v>
      </c>
      <c r="B399" s="22" t="s">
        <v>1219</v>
      </c>
      <c r="C399" s="21" t="s">
        <v>313</v>
      </c>
      <c r="D399" s="23">
        <v>1000000</v>
      </c>
      <c r="E399" s="24" t="s">
        <v>314</v>
      </c>
      <c r="F399" s="25"/>
      <c r="G399" s="49"/>
    </row>
    <row r="400" spans="1:7" ht="14.5" customHeight="1">
      <c r="A400" s="21" t="s">
        <v>0</v>
      </c>
      <c r="B400" s="22" t="s">
        <v>1219</v>
      </c>
      <c r="C400" s="21" t="s">
        <v>315</v>
      </c>
      <c r="D400" s="23">
        <v>2000000</v>
      </c>
      <c r="E400" s="24" t="s">
        <v>314</v>
      </c>
      <c r="F400" s="25"/>
      <c r="G400" s="49"/>
    </row>
    <row r="401" spans="1:7" ht="14.5" customHeight="1">
      <c r="A401" s="21" t="s">
        <v>0</v>
      </c>
      <c r="B401" s="22" t="s">
        <v>1219</v>
      </c>
      <c r="C401" s="21" t="s">
        <v>326</v>
      </c>
      <c r="D401" s="23">
        <v>1250000</v>
      </c>
      <c r="E401" s="24" t="s">
        <v>327</v>
      </c>
      <c r="F401" s="25"/>
      <c r="G401" s="49"/>
    </row>
    <row r="402" spans="1:7" ht="14.5" customHeight="1">
      <c r="A402" s="21" t="s">
        <v>0</v>
      </c>
      <c r="B402" s="22" t="s">
        <v>1219</v>
      </c>
      <c r="C402" s="21" t="s">
        <v>328</v>
      </c>
      <c r="D402" s="23">
        <v>750000</v>
      </c>
      <c r="E402" s="24" t="s">
        <v>327</v>
      </c>
      <c r="F402" s="25"/>
      <c r="G402" s="49"/>
    </row>
    <row r="403" spans="1:7" ht="14.5" customHeight="1">
      <c r="A403" s="21" t="s">
        <v>0</v>
      </c>
      <c r="B403" s="22" t="s">
        <v>1219</v>
      </c>
      <c r="C403" s="21" t="s">
        <v>329</v>
      </c>
      <c r="D403" s="23">
        <v>913600</v>
      </c>
      <c r="E403" s="24" t="s">
        <v>327</v>
      </c>
      <c r="F403" s="25"/>
      <c r="G403" s="49"/>
    </row>
    <row r="404" spans="1:7" ht="14.5" customHeight="1">
      <c r="A404" s="21" t="s">
        <v>0</v>
      </c>
      <c r="B404" s="22" t="s">
        <v>1219</v>
      </c>
      <c r="C404" s="21" t="s">
        <v>376</v>
      </c>
      <c r="D404" s="23">
        <v>520000</v>
      </c>
      <c r="E404" s="24" t="s">
        <v>377</v>
      </c>
      <c r="F404" s="25"/>
      <c r="G404" s="49"/>
    </row>
    <row r="405" spans="1:7" ht="14.5" customHeight="1">
      <c r="A405" s="21" t="s">
        <v>0</v>
      </c>
      <c r="B405" s="22" t="s">
        <v>1219</v>
      </c>
      <c r="C405" s="21" t="s">
        <v>536</v>
      </c>
      <c r="D405" s="23">
        <v>937000</v>
      </c>
      <c r="E405" s="24" t="s">
        <v>537</v>
      </c>
      <c r="F405" s="25"/>
      <c r="G405" s="49"/>
    </row>
    <row r="406" spans="1:7" ht="14.5" customHeight="1">
      <c r="A406" s="21" t="s">
        <v>0</v>
      </c>
      <c r="B406" s="22" t="s">
        <v>1219</v>
      </c>
      <c r="C406" s="21" t="s">
        <v>657</v>
      </c>
      <c r="D406" s="23">
        <v>1422032</v>
      </c>
      <c r="E406" s="24" t="s">
        <v>658</v>
      </c>
      <c r="F406" s="25"/>
      <c r="G406" s="49"/>
    </row>
    <row r="407" spans="1:7" ht="14.5" customHeight="1">
      <c r="A407" s="21" t="s">
        <v>0</v>
      </c>
      <c r="B407" s="22" t="s">
        <v>1219</v>
      </c>
      <c r="C407" s="21" t="s">
        <v>659</v>
      </c>
      <c r="D407" s="23">
        <v>1500000</v>
      </c>
      <c r="E407" s="24" t="s">
        <v>658</v>
      </c>
      <c r="F407" s="25"/>
      <c r="G407" s="49"/>
    </row>
    <row r="408" spans="1:7" ht="14.5" customHeight="1">
      <c r="A408" s="21" t="s">
        <v>0</v>
      </c>
      <c r="B408" s="22" t="s">
        <v>1219</v>
      </c>
      <c r="C408" s="21" t="s">
        <v>716</v>
      </c>
      <c r="D408" s="23">
        <v>1105800</v>
      </c>
      <c r="E408" s="24" t="s">
        <v>717</v>
      </c>
      <c r="F408" s="25"/>
      <c r="G408" s="49"/>
    </row>
    <row r="409" spans="1:7" ht="14.5" customHeight="1">
      <c r="A409" s="21" t="s">
        <v>0</v>
      </c>
      <c r="B409" s="22" t="s">
        <v>1219</v>
      </c>
      <c r="C409" s="21" t="s">
        <v>718</v>
      </c>
      <c r="D409" s="23">
        <v>1105800</v>
      </c>
      <c r="E409" s="24" t="s">
        <v>717</v>
      </c>
      <c r="F409" s="25"/>
      <c r="G409" s="49"/>
    </row>
    <row r="410" spans="1:7" ht="14.5" customHeight="1">
      <c r="A410" s="21" t="s">
        <v>0</v>
      </c>
      <c r="B410" s="22" t="s">
        <v>1219</v>
      </c>
      <c r="C410" s="21" t="s">
        <v>719</v>
      </c>
      <c r="D410" s="23">
        <v>375000</v>
      </c>
      <c r="E410" s="24" t="s">
        <v>717</v>
      </c>
      <c r="F410" s="25">
        <f>SUM(D391:D410)</f>
        <v>21058232</v>
      </c>
      <c r="G410" s="49">
        <v>20</v>
      </c>
    </row>
    <row r="411" spans="1:7" ht="14.5" customHeight="1">
      <c r="A411" s="2" t="s">
        <v>0</v>
      </c>
      <c r="B411" s="3" t="s">
        <v>1220</v>
      </c>
      <c r="C411" s="2" t="s">
        <v>236</v>
      </c>
      <c r="D411" s="4">
        <v>600000</v>
      </c>
      <c r="E411" s="8" t="s">
        <v>237</v>
      </c>
      <c r="F411" s="6"/>
    </row>
    <row r="412" spans="1:7" ht="14.5" customHeight="1">
      <c r="A412" s="2" t="s">
        <v>0</v>
      </c>
      <c r="B412" s="3" t="s">
        <v>1220</v>
      </c>
      <c r="C412" s="2" t="s">
        <v>238</v>
      </c>
      <c r="D412" s="4">
        <v>2200000</v>
      </c>
      <c r="E412" s="8" t="s">
        <v>237</v>
      </c>
      <c r="F412" s="6">
        <f>SUM(D411:D412)</f>
        <v>2800000</v>
      </c>
      <c r="G412" s="5">
        <v>2</v>
      </c>
    </row>
    <row r="413" spans="1:7" ht="14.5" customHeight="1">
      <c r="A413" s="21" t="s">
        <v>0</v>
      </c>
      <c r="B413" s="22" t="s">
        <v>1221</v>
      </c>
      <c r="C413" s="21" t="s">
        <v>11</v>
      </c>
      <c r="D413" s="23">
        <v>1105800</v>
      </c>
      <c r="E413" s="24" t="s">
        <v>12</v>
      </c>
      <c r="F413" s="25"/>
      <c r="G413" s="49"/>
    </row>
    <row r="414" spans="1:7" ht="14.5" customHeight="1">
      <c r="A414" s="21" t="s">
        <v>0</v>
      </c>
      <c r="B414" s="22" t="s">
        <v>1221</v>
      </c>
      <c r="C414" s="21" t="s">
        <v>13</v>
      </c>
      <c r="D414" s="23">
        <v>343413</v>
      </c>
      <c r="E414" s="24" t="s">
        <v>12</v>
      </c>
      <c r="F414" s="25"/>
      <c r="G414" s="49"/>
    </row>
    <row r="415" spans="1:7" ht="14.5" customHeight="1">
      <c r="A415" s="21" t="s">
        <v>0</v>
      </c>
      <c r="B415" s="22" t="s">
        <v>1221</v>
      </c>
      <c r="C415" s="21" t="s">
        <v>14</v>
      </c>
      <c r="D415" s="23">
        <v>1105800</v>
      </c>
      <c r="E415" s="24" t="s">
        <v>12</v>
      </c>
      <c r="F415" s="25"/>
      <c r="G415" s="49"/>
    </row>
    <row r="416" spans="1:7" ht="14.5" customHeight="1">
      <c r="A416" s="21" t="s">
        <v>0</v>
      </c>
      <c r="B416" s="22" t="s">
        <v>1221</v>
      </c>
      <c r="C416" s="21" t="s">
        <v>394</v>
      </c>
      <c r="D416" s="23">
        <v>1105800</v>
      </c>
      <c r="E416" s="24" t="s">
        <v>395</v>
      </c>
      <c r="F416" s="25"/>
      <c r="G416" s="49"/>
    </row>
    <row r="417" spans="1:7" ht="14.5" customHeight="1">
      <c r="A417" s="21" t="s">
        <v>0</v>
      </c>
      <c r="B417" s="22" t="s">
        <v>1221</v>
      </c>
      <c r="C417" s="21" t="s">
        <v>396</v>
      </c>
      <c r="D417" s="23">
        <v>674196</v>
      </c>
      <c r="E417" s="24" t="s">
        <v>395</v>
      </c>
      <c r="F417" s="25">
        <f>SUM(D413:D417)</f>
        <v>4335009</v>
      </c>
      <c r="G417" s="49">
        <v>5</v>
      </c>
    </row>
    <row r="418" spans="1:7" ht="14.5" customHeight="1">
      <c r="A418" s="2" t="s">
        <v>0</v>
      </c>
      <c r="B418" s="3" t="s">
        <v>1222</v>
      </c>
      <c r="C418" s="2" t="s">
        <v>115</v>
      </c>
      <c r="D418" s="4">
        <v>1105800</v>
      </c>
      <c r="E418" s="8" t="s">
        <v>116</v>
      </c>
      <c r="F418" s="6"/>
    </row>
    <row r="419" spans="1:7" ht="14.5" customHeight="1">
      <c r="A419" s="2" t="s">
        <v>0</v>
      </c>
      <c r="B419" s="3" t="s">
        <v>1222</v>
      </c>
      <c r="C419" s="2" t="s">
        <v>219</v>
      </c>
      <c r="D419" s="4">
        <v>1000000</v>
      </c>
      <c r="E419" s="8" t="s">
        <v>220</v>
      </c>
      <c r="F419" s="6">
        <f>SUM(D418:D419)</f>
        <v>2105800</v>
      </c>
      <c r="G419" s="5">
        <v>2</v>
      </c>
    </row>
    <row r="420" spans="1:7" ht="14.5" customHeight="1">
      <c r="A420" s="21" t="s">
        <v>0</v>
      </c>
      <c r="B420" s="22" t="s">
        <v>1223</v>
      </c>
      <c r="C420" s="21" t="s">
        <v>199</v>
      </c>
      <c r="D420" s="23">
        <v>2000000</v>
      </c>
      <c r="E420" s="24" t="s">
        <v>200</v>
      </c>
      <c r="F420" s="25"/>
      <c r="G420" s="49"/>
    </row>
    <row r="421" spans="1:7" ht="14.5" customHeight="1">
      <c r="A421" s="21" t="s">
        <v>0</v>
      </c>
      <c r="B421" s="22" t="s">
        <v>1223</v>
      </c>
      <c r="C421" s="21" t="s">
        <v>268</v>
      </c>
      <c r="D421" s="23">
        <v>828576</v>
      </c>
      <c r="E421" s="24" t="s">
        <v>269</v>
      </c>
      <c r="F421" s="25"/>
      <c r="G421" s="49"/>
    </row>
    <row r="422" spans="1:7" ht="14.5" customHeight="1">
      <c r="A422" s="21" t="s">
        <v>0</v>
      </c>
      <c r="B422" s="22" t="s">
        <v>1223</v>
      </c>
      <c r="C422" s="21" t="s">
        <v>349</v>
      </c>
      <c r="D422" s="23">
        <v>1000000</v>
      </c>
      <c r="E422" s="24" t="s">
        <v>350</v>
      </c>
      <c r="F422" s="25">
        <f>SUM(D420:D422)</f>
        <v>3828576</v>
      </c>
      <c r="G422" s="49">
        <v>3</v>
      </c>
    </row>
    <row r="423" spans="1:7" ht="14.5" customHeight="1">
      <c r="A423" s="2" t="s">
        <v>0</v>
      </c>
      <c r="B423" s="3" t="s">
        <v>1224</v>
      </c>
      <c r="C423" s="2" t="s">
        <v>22</v>
      </c>
      <c r="D423" s="4">
        <v>750000</v>
      </c>
      <c r="E423" s="8" t="s">
        <v>23</v>
      </c>
      <c r="F423" s="6"/>
    </row>
    <row r="424" spans="1:7" ht="14.5" customHeight="1">
      <c r="A424" s="2" t="s">
        <v>0</v>
      </c>
      <c r="B424" s="3" t="s">
        <v>1224</v>
      </c>
      <c r="C424" s="2" t="s">
        <v>90</v>
      </c>
      <c r="D424" s="4">
        <v>2000000</v>
      </c>
      <c r="E424" s="8" t="s">
        <v>91</v>
      </c>
      <c r="F424" s="6"/>
    </row>
    <row r="425" spans="1:7" ht="14.5" customHeight="1">
      <c r="A425" s="2" t="s">
        <v>0</v>
      </c>
      <c r="B425" s="3" t="s">
        <v>1224</v>
      </c>
      <c r="C425" s="2" t="s">
        <v>99</v>
      </c>
      <c r="D425" s="4">
        <v>100000</v>
      </c>
      <c r="E425" s="8" t="s">
        <v>100</v>
      </c>
      <c r="F425" s="6"/>
    </row>
    <row r="426" spans="1:7" ht="14.5" customHeight="1">
      <c r="A426" s="2" t="s">
        <v>0</v>
      </c>
      <c r="B426" s="3" t="s">
        <v>1224</v>
      </c>
      <c r="C426" s="2" t="s">
        <v>126</v>
      </c>
      <c r="D426" s="4">
        <v>2000000</v>
      </c>
      <c r="E426" s="8" t="s">
        <v>127</v>
      </c>
      <c r="F426" s="6"/>
    </row>
    <row r="427" spans="1:7" ht="14.5" customHeight="1">
      <c r="A427" s="2" t="s">
        <v>0</v>
      </c>
      <c r="B427" s="3" t="s">
        <v>1224</v>
      </c>
      <c r="C427" s="2" t="s">
        <v>128</v>
      </c>
      <c r="D427" s="4">
        <v>1000000</v>
      </c>
      <c r="E427" s="8" t="s">
        <v>127</v>
      </c>
      <c r="F427" s="6"/>
    </row>
    <row r="428" spans="1:7" ht="14.5" customHeight="1">
      <c r="A428" s="2" t="s">
        <v>0</v>
      </c>
      <c r="B428" s="3" t="s">
        <v>1224</v>
      </c>
      <c r="C428" s="2" t="s">
        <v>129</v>
      </c>
      <c r="D428" s="4">
        <v>750000</v>
      </c>
      <c r="E428" s="8" t="s">
        <v>127</v>
      </c>
      <c r="F428" s="6"/>
    </row>
    <row r="429" spans="1:7" ht="14.5" customHeight="1">
      <c r="A429" s="2" t="s">
        <v>0</v>
      </c>
      <c r="B429" s="3" t="s">
        <v>1224</v>
      </c>
      <c r="C429" s="2" t="s">
        <v>130</v>
      </c>
      <c r="D429" s="4">
        <v>1105800</v>
      </c>
      <c r="E429" s="8" t="s">
        <v>131</v>
      </c>
      <c r="F429" s="6"/>
    </row>
    <row r="430" spans="1:7" ht="14.5" customHeight="1">
      <c r="A430" s="2" t="s">
        <v>0</v>
      </c>
      <c r="B430" s="3" t="s">
        <v>1224</v>
      </c>
      <c r="C430" s="2" t="s">
        <v>132</v>
      </c>
      <c r="D430" s="4">
        <v>400000</v>
      </c>
      <c r="E430" s="8" t="s">
        <v>131</v>
      </c>
      <c r="F430" s="6"/>
    </row>
    <row r="431" spans="1:7" ht="14.5" customHeight="1">
      <c r="A431" s="2" t="s">
        <v>0</v>
      </c>
      <c r="B431" s="3" t="s">
        <v>1224</v>
      </c>
      <c r="C431" s="2" t="s">
        <v>133</v>
      </c>
      <c r="D431" s="4">
        <v>1105800</v>
      </c>
      <c r="E431" s="8" t="s">
        <v>131</v>
      </c>
      <c r="F431" s="6"/>
    </row>
    <row r="432" spans="1:7" ht="14.5" customHeight="1">
      <c r="A432" s="2" t="s">
        <v>0</v>
      </c>
      <c r="B432" s="3" t="s">
        <v>1224</v>
      </c>
      <c r="C432" s="2" t="s">
        <v>134</v>
      </c>
      <c r="D432" s="4">
        <v>1105800</v>
      </c>
      <c r="E432" s="8" t="s">
        <v>131</v>
      </c>
      <c r="F432" s="6"/>
    </row>
    <row r="433" spans="1:7" ht="14.5" customHeight="1">
      <c r="A433" s="2" t="s">
        <v>0</v>
      </c>
      <c r="B433" s="3" t="s">
        <v>1224</v>
      </c>
      <c r="C433" s="2" t="s">
        <v>169</v>
      </c>
      <c r="D433" s="4">
        <v>1105800</v>
      </c>
      <c r="E433" s="8" t="s">
        <v>170</v>
      </c>
      <c r="F433" s="6"/>
    </row>
    <row r="434" spans="1:7" ht="14.5" customHeight="1">
      <c r="A434" s="2" t="s">
        <v>0</v>
      </c>
      <c r="B434" s="3" t="s">
        <v>1224</v>
      </c>
      <c r="C434" s="2" t="s">
        <v>171</v>
      </c>
      <c r="D434" s="4">
        <v>1105800</v>
      </c>
      <c r="E434" s="8" t="s">
        <v>170</v>
      </c>
      <c r="F434" s="6"/>
    </row>
    <row r="435" spans="1:7" ht="14.5" customHeight="1">
      <c r="A435" s="2" t="s">
        <v>0</v>
      </c>
      <c r="B435" s="3" t="s">
        <v>1224</v>
      </c>
      <c r="C435" s="2" t="s">
        <v>201</v>
      </c>
      <c r="D435" s="4">
        <v>856745</v>
      </c>
      <c r="E435" s="8" t="s">
        <v>202</v>
      </c>
      <c r="F435" s="6"/>
    </row>
    <row r="436" spans="1:7" ht="14.5" customHeight="1">
      <c r="A436" s="2" t="s">
        <v>0</v>
      </c>
      <c r="B436" s="3" t="s">
        <v>1224</v>
      </c>
      <c r="C436" s="2" t="s">
        <v>203</v>
      </c>
      <c r="D436" s="4">
        <v>1105800</v>
      </c>
      <c r="E436" s="8" t="s">
        <v>202</v>
      </c>
      <c r="F436" s="6"/>
    </row>
    <row r="437" spans="1:7" ht="14.5" customHeight="1">
      <c r="A437" s="2" t="s">
        <v>0</v>
      </c>
      <c r="B437" s="3" t="s">
        <v>1224</v>
      </c>
      <c r="C437" s="2" t="s">
        <v>234</v>
      </c>
      <c r="D437" s="4">
        <v>1000000</v>
      </c>
      <c r="E437" s="8" t="s">
        <v>235</v>
      </c>
      <c r="F437" s="6"/>
    </row>
    <row r="438" spans="1:7" ht="14.5" customHeight="1">
      <c r="A438" s="2" t="s">
        <v>0</v>
      </c>
      <c r="B438" s="3" t="s">
        <v>1224</v>
      </c>
      <c r="C438" s="2" t="s">
        <v>247</v>
      </c>
      <c r="D438" s="4">
        <v>4000000</v>
      </c>
      <c r="E438" s="8" t="s">
        <v>248</v>
      </c>
      <c r="F438" s="6"/>
    </row>
    <row r="439" spans="1:7" ht="14.5" customHeight="1">
      <c r="A439" s="2" t="s">
        <v>0</v>
      </c>
      <c r="B439" s="3" t="s">
        <v>1224</v>
      </c>
      <c r="C439" s="2" t="s">
        <v>288</v>
      </c>
      <c r="D439" s="4">
        <v>1250000</v>
      </c>
      <c r="E439" s="8" t="s">
        <v>289</v>
      </c>
      <c r="F439" s="6"/>
    </row>
    <row r="440" spans="1:7" ht="14.5" customHeight="1">
      <c r="A440" s="2" t="s">
        <v>0</v>
      </c>
      <c r="B440" s="3" t="s">
        <v>1224</v>
      </c>
      <c r="C440" s="2" t="s">
        <v>290</v>
      </c>
      <c r="D440" s="4">
        <v>1250000</v>
      </c>
      <c r="E440" s="8" t="s">
        <v>289</v>
      </c>
      <c r="F440" s="6"/>
    </row>
    <row r="441" spans="1:7" ht="14.5" customHeight="1">
      <c r="A441" s="2" t="s">
        <v>0</v>
      </c>
      <c r="B441" s="3" t="s">
        <v>1224</v>
      </c>
      <c r="C441" s="2" t="s">
        <v>300</v>
      </c>
      <c r="D441" s="4">
        <v>2000000</v>
      </c>
      <c r="E441" s="8" t="s">
        <v>301</v>
      </c>
      <c r="F441" s="6"/>
    </row>
    <row r="442" spans="1:7" ht="14.5" customHeight="1">
      <c r="A442" s="2" t="s">
        <v>0</v>
      </c>
      <c r="B442" s="3" t="s">
        <v>1224</v>
      </c>
      <c r="C442" s="2" t="s">
        <v>302</v>
      </c>
      <c r="D442" s="4">
        <v>1000000</v>
      </c>
      <c r="E442" s="8" t="s">
        <v>301</v>
      </c>
      <c r="F442" s="6"/>
    </row>
    <row r="443" spans="1:7" ht="14.5" customHeight="1">
      <c r="A443" s="2" t="s">
        <v>0</v>
      </c>
      <c r="B443" s="3" t="s">
        <v>1224</v>
      </c>
      <c r="C443" s="2" t="s">
        <v>303</v>
      </c>
      <c r="D443" s="4">
        <v>1105800</v>
      </c>
      <c r="E443" s="8" t="s">
        <v>304</v>
      </c>
      <c r="F443" s="6"/>
    </row>
    <row r="444" spans="1:7" ht="14.5" customHeight="1">
      <c r="A444" s="2" t="s">
        <v>0</v>
      </c>
      <c r="B444" s="3" t="s">
        <v>1224</v>
      </c>
      <c r="C444" s="2" t="s">
        <v>392</v>
      </c>
      <c r="D444" s="4">
        <v>1250000</v>
      </c>
      <c r="E444" s="8" t="s">
        <v>393</v>
      </c>
      <c r="F444" s="6"/>
    </row>
    <row r="445" spans="1:7" ht="14.5" customHeight="1">
      <c r="A445" s="2" t="s">
        <v>0</v>
      </c>
      <c r="B445" s="3" t="s">
        <v>1224</v>
      </c>
      <c r="C445" s="2" t="s">
        <v>406</v>
      </c>
      <c r="D445" s="4">
        <v>1500000</v>
      </c>
      <c r="E445" s="8" t="s">
        <v>407</v>
      </c>
      <c r="F445" s="6"/>
    </row>
    <row r="446" spans="1:7" ht="14.5" customHeight="1">
      <c r="A446" s="2" t="s">
        <v>0</v>
      </c>
      <c r="B446" s="3" t="s">
        <v>1224</v>
      </c>
      <c r="C446" s="2" t="s">
        <v>513</v>
      </c>
      <c r="D446" s="4">
        <v>300000</v>
      </c>
      <c r="E446" s="8" t="s">
        <v>514</v>
      </c>
      <c r="F446" s="6"/>
    </row>
    <row r="447" spans="1:7" ht="14.5" customHeight="1">
      <c r="A447" s="2" t="s">
        <v>0</v>
      </c>
      <c r="B447" s="3" t="s">
        <v>1224</v>
      </c>
      <c r="C447" s="2" t="s">
        <v>581</v>
      </c>
      <c r="D447" s="4">
        <v>1000000</v>
      </c>
      <c r="E447" s="8" t="s">
        <v>582</v>
      </c>
      <c r="F447" s="6">
        <f>SUM(D423:D447)</f>
        <v>30147345</v>
      </c>
      <c r="G447" s="5">
        <v>25</v>
      </c>
    </row>
    <row r="448" spans="1:7" ht="14.5" customHeight="1">
      <c r="A448" s="21" t="s">
        <v>0</v>
      </c>
      <c r="B448" s="22" t="s">
        <v>1225</v>
      </c>
      <c r="C448" s="21" t="s">
        <v>397</v>
      </c>
      <c r="D448" s="23">
        <v>1250000</v>
      </c>
      <c r="E448" s="24" t="s">
        <v>398</v>
      </c>
      <c r="F448" s="25"/>
      <c r="G448" s="49"/>
    </row>
    <row r="449" spans="1:7" ht="14.5" customHeight="1">
      <c r="A449" s="21" t="s">
        <v>0</v>
      </c>
      <c r="B449" s="22" t="s">
        <v>1225</v>
      </c>
      <c r="C449" s="21" t="s">
        <v>399</v>
      </c>
      <c r="D449" s="23">
        <v>1250000</v>
      </c>
      <c r="E449" s="24" t="s">
        <v>398</v>
      </c>
      <c r="F449" s="25"/>
      <c r="G449" s="49"/>
    </row>
    <row r="450" spans="1:7" ht="14.5" customHeight="1">
      <c r="A450" s="21" t="s">
        <v>0</v>
      </c>
      <c r="B450" s="22" t="s">
        <v>1225</v>
      </c>
      <c r="C450" s="21" t="s">
        <v>452</v>
      </c>
      <c r="D450" s="23">
        <v>1000000</v>
      </c>
      <c r="E450" s="24" t="s">
        <v>453</v>
      </c>
      <c r="F450" s="25"/>
      <c r="G450" s="49"/>
    </row>
    <row r="451" spans="1:7" ht="14.5" customHeight="1">
      <c r="A451" s="21" t="s">
        <v>0</v>
      </c>
      <c r="B451" s="22" t="s">
        <v>1225</v>
      </c>
      <c r="C451" s="21" t="s">
        <v>454</v>
      </c>
      <c r="D451" s="23">
        <v>800000</v>
      </c>
      <c r="E451" s="24" t="s">
        <v>453</v>
      </c>
      <c r="F451" s="25">
        <f>SUM(D448:D451)</f>
        <v>4300000</v>
      </c>
      <c r="G451" s="49">
        <v>4</v>
      </c>
    </row>
    <row r="452" spans="1:7" ht="14.5" customHeight="1">
      <c r="A452" s="2" t="s">
        <v>0</v>
      </c>
      <c r="B452" s="3" t="s">
        <v>1227</v>
      </c>
      <c r="C452" s="2" t="s">
        <v>31</v>
      </c>
      <c r="D452" s="4">
        <v>414920</v>
      </c>
      <c r="E452" s="8" t="s">
        <v>32</v>
      </c>
      <c r="F452" s="6"/>
    </row>
    <row r="453" spans="1:7" ht="14.5" customHeight="1">
      <c r="A453" s="2" t="s">
        <v>0</v>
      </c>
      <c r="B453" s="3" t="s">
        <v>1227</v>
      </c>
      <c r="C453" s="2" t="s">
        <v>33</v>
      </c>
      <c r="D453" s="4">
        <v>1000000</v>
      </c>
      <c r="E453" s="8" t="s">
        <v>32</v>
      </c>
      <c r="F453" s="6"/>
    </row>
    <row r="454" spans="1:7" ht="14.5" customHeight="1">
      <c r="A454" s="2" t="s">
        <v>0</v>
      </c>
      <c r="B454" s="3" t="s">
        <v>1227</v>
      </c>
      <c r="C454" s="2" t="s">
        <v>34</v>
      </c>
      <c r="D454" s="4">
        <v>750000</v>
      </c>
      <c r="E454" s="8" t="s">
        <v>32</v>
      </c>
      <c r="F454" s="6">
        <f>SUM(D452:D454)</f>
        <v>2164920</v>
      </c>
      <c r="G454" s="5">
        <v>3</v>
      </c>
    </row>
    <row r="455" spans="1:7" ht="14.5" customHeight="1">
      <c r="A455" s="21" t="s">
        <v>0</v>
      </c>
      <c r="B455" s="22" t="s">
        <v>1226</v>
      </c>
      <c r="C455" s="21" t="s">
        <v>44</v>
      </c>
      <c r="D455" s="23">
        <v>1105800</v>
      </c>
      <c r="E455" s="24" t="s">
        <v>45</v>
      </c>
      <c r="F455" s="25"/>
      <c r="G455" s="49"/>
    </row>
    <row r="456" spans="1:7" ht="14.5" customHeight="1">
      <c r="A456" s="21" t="s">
        <v>0</v>
      </c>
      <c r="B456" s="22" t="s">
        <v>1226</v>
      </c>
      <c r="C456" s="21" t="s">
        <v>46</v>
      </c>
      <c r="D456" s="23">
        <v>1105800</v>
      </c>
      <c r="E456" s="24" t="s">
        <v>45</v>
      </c>
      <c r="F456" s="25"/>
      <c r="G456" s="49"/>
    </row>
    <row r="457" spans="1:7" ht="14.5" customHeight="1">
      <c r="A457" s="21" t="s">
        <v>0</v>
      </c>
      <c r="B457" s="22" t="s">
        <v>1226</v>
      </c>
      <c r="C457" s="21" t="s">
        <v>255</v>
      </c>
      <c r="D457" s="23">
        <v>1000000</v>
      </c>
      <c r="E457" s="24" t="s">
        <v>256</v>
      </c>
      <c r="F457" s="25"/>
      <c r="G457" s="49"/>
    </row>
    <row r="458" spans="1:7" ht="14.5" customHeight="1">
      <c r="A458" s="21" t="s">
        <v>0</v>
      </c>
      <c r="B458" s="22" t="s">
        <v>1226</v>
      </c>
      <c r="C458" s="21" t="s">
        <v>333</v>
      </c>
      <c r="D458" s="23">
        <v>1250000</v>
      </c>
      <c r="E458" s="24" t="s">
        <v>334</v>
      </c>
      <c r="F458" s="25"/>
      <c r="G458" s="49"/>
    </row>
    <row r="459" spans="1:7" ht="14.5" customHeight="1">
      <c r="A459" s="21" t="s">
        <v>0</v>
      </c>
      <c r="B459" s="22" t="s">
        <v>1226</v>
      </c>
      <c r="C459" s="21" t="s">
        <v>335</v>
      </c>
      <c r="D459" s="23">
        <v>1000000</v>
      </c>
      <c r="E459" s="24" t="s">
        <v>334</v>
      </c>
      <c r="F459" s="25"/>
      <c r="G459" s="49"/>
    </row>
    <row r="460" spans="1:7" ht="14.5" customHeight="1">
      <c r="A460" s="21" t="s">
        <v>0</v>
      </c>
      <c r="B460" s="22" t="s">
        <v>1226</v>
      </c>
      <c r="C460" s="21" t="s">
        <v>336</v>
      </c>
      <c r="D460" s="23">
        <v>1000000</v>
      </c>
      <c r="E460" s="24" t="s">
        <v>334</v>
      </c>
      <c r="F460" s="25"/>
      <c r="G460" s="49"/>
    </row>
    <row r="461" spans="1:7" ht="14.5" customHeight="1">
      <c r="A461" s="21" t="s">
        <v>0</v>
      </c>
      <c r="B461" s="22" t="s">
        <v>1226</v>
      </c>
      <c r="C461" s="21" t="s">
        <v>337</v>
      </c>
      <c r="D461" s="23">
        <v>400000</v>
      </c>
      <c r="E461" s="24" t="s">
        <v>334</v>
      </c>
      <c r="F461" s="25"/>
      <c r="G461" s="49"/>
    </row>
    <row r="462" spans="1:7" ht="14.5" customHeight="1">
      <c r="A462" s="21" t="s">
        <v>0</v>
      </c>
      <c r="B462" s="22" t="s">
        <v>1226</v>
      </c>
      <c r="C462" s="21" t="s">
        <v>416</v>
      </c>
      <c r="D462" s="23">
        <v>1105800</v>
      </c>
      <c r="E462" s="24" t="s">
        <v>417</v>
      </c>
      <c r="F462" s="25"/>
      <c r="G462" s="49"/>
    </row>
    <row r="463" spans="1:7" ht="14.5" customHeight="1">
      <c r="A463" s="21" t="s">
        <v>0</v>
      </c>
      <c r="B463" s="22" t="s">
        <v>1226</v>
      </c>
      <c r="C463" s="21" t="s">
        <v>418</v>
      </c>
      <c r="D463" s="23">
        <v>972000</v>
      </c>
      <c r="E463" s="24" t="s">
        <v>417</v>
      </c>
      <c r="F463" s="25"/>
      <c r="G463" s="49"/>
    </row>
    <row r="464" spans="1:7" ht="14.5" customHeight="1">
      <c r="A464" s="21" t="s">
        <v>0</v>
      </c>
      <c r="B464" s="22" t="s">
        <v>1226</v>
      </c>
      <c r="C464" s="21" t="s">
        <v>419</v>
      </c>
      <c r="D464" s="23">
        <v>1105800</v>
      </c>
      <c r="E464" s="24" t="s">
        <v>417</v>
      </c>
      <c r="F464" s="25"/>
      <c r="G464" s="49"/>
    </row>
    <row r="465" spans="1:7" ht="14.5" customHeight="1">
      <c r="A465" s="21" t="s">
        <v>0</v>
      </c>
      <c r="B465" s="22" t="s">
        <v>1226</v>
      </c>
      <c r="C465" s="21" t="s">
        <v>420</v>
      </c>
      <c r="D465" s="23">
        <v>1105800</v>
      </c>
      <c r="E465" s="24" t="s">
        <v>417</v>
      </c>
      <c r="F465" s="25"/>
      <c r="G465" s="49"/>
    </row>
    <row r="466" spans="1:7" ht="14.5" customHeight="1">
      <c r="A466" s="21" t="s">
        <v>0</v>
      </c>
      <c r="B466" s="22" t="s">
        <v>1226</v>
      </c>
      <c r="C466" s="21" t="s">
        <v>606</v>
      </c>
      <c r="D466" s="23">
        <v>1105800</v>
      </c>
      <c r="E466" s="24" t="s">
        <v>607</v>
      </c>
      <c r="F466" s="25"/>
      <c r="G466" s="49"/>
    </row>
    <row r="467" spans="1:7" ht="14.5" customHeight="1">
      <c r="A467" s="21" t="s">
        <v>0</v>
      </c>
      <c r="B467" s="22" t="s">
        <v>1226</v>
      </c>
      <c r="C467" s="21" t="s">
        <v>608</v>
      </c>
      <c r="D467" s="23">
        <v>400000</v>
      </c>
      <c r="E467" s="24" t="s">
        <v>607</v>
      </c>
      <c r="F467" s="25"/>
      <c r="G467" s="49"/>
    </row>
    <row r="468" spans="1:7" ht="14.5" customHeight="1">
      <c r="A468" s="21" t="s">
        <v>0</v>
      </c>
      <c r="B468" s="22" t="s">
        <v>1226</v>
      </c>
      <c r="C468" s="21" t="s">
        <v>713</v>
      </c>
      <c r="D468" s="23">
        <v>1105800</v>
      </c>
      <c r="E468" s="24" t="s">
        <v>714</v>
      </c>
      <c r="F468" s="25"/>
      <c r="G468" s="49"/>
    </row>
    <row r="469" spans="1:7" ht="14.5" customHeight="1">
      <c r="A469" s="21" t="s">
        <v>0</v>
      </c>
      <c r="B469" s="22" t="s">
        <v>1226</v>
      </c>
      <c r="C469" s="21" t="s">
        <v>715</v>
      </c>
      <c r="D469" s="23">
        <v>1105800</v>
      </c>
      <c r="E469" s="24" t="s">
        <v>714</v>
      </c>
      <c r="F469" s="25">
        <f>SUM(D455:D469)</f>
        <v>14868400</v>
      </c>
      <c r="G469" s="49">
        <v>15</v>
      </c>
    </row>
    <row r="470" spans="1:7" ht="14.5" customHeight="1">
      <c r="A470" s="2" t="s">
        <v>0</v>
      </c>
      <c r="B470" s="3" t="s">
        <v>1228</v>
      </c>
      <c r="C470" s="2" t="s">
        <v>154</v>
      </c>
      <c r="D470" s="4">
        <v>500000</v>
      </c>
      <c r="E470" s="8" t="s">
        <v>155</v>
      </c>
      <c r="F470" s="6"/>
    </row>
    <row r="471" spans="1:7" ht="14.5" customHeight="1">
      <c r="A471" s="2" t="s">
        <v>0</v>
      </c>
      <c r="B471" s="3" t="s">
        <v>1228</v>
      </c>
      <c r="C471" s="2" t="s">
        <v>156</v>
      </c>
      <c r="D471" s="4">
        <v>1105800</v>
      </c>
      <c r="E471" s="8" t="s">
        <v>155</v>
      </c>
      <c r="F471" s="6"/>
    </row>
    <row r="472" spans="1:7" ht="14.5" customHeight="1">
      <c r="A472" s="2" t="s">
        <v>0</v>
      </c>
      <c r="B472" s="3" t="s">
        <v>1228</v>
      </c>
      <c r="C472" s="2" t="s">
        <v>338</v>
      </c>
      <c r="D472" s="4">
        <v>1105800</v>
      </c>
      <c r="E472" s="8" t="s">
        <v>339</v>
      </c>
      <c r="F472" s="6"/>
    </row>
    <row r="473" spans="1:7" ht="14.5" customHeight="1">
      <c r="A473" s="2" t="s">
        <v>0</v>
      </c>
      <c r="B473" s="3" t="s">
        <v>1228</v>
      </c>
      <c r="C473" s="2" t="s">
        <v>340</v>
      </c>
      <c r="D473" s="4">
        <v>1105800</v>
      </c>
      <c r="E473" s="8" t="s">
        <v>339</v>
      </c>
      <c r="F473" s="6"/>
    </row>
    <row r="474" spans="1:7" ht="14.5" customHeight="1">
      <c r="A474" s="2" t="s">
        <v>0</v>
      </c>
      <c r="B474" s="3" t="s">
        <v>1228</v>
      </c>
      <c r="C474" s="2" t="s">
        <v>341</v>
      </c>
      <c r="D474" s="4">
        <v>1105800</v>
      </c>
      <c r="E474" s="8" t="s">
        <v>339</v>
      </c>
      <c r="F474" s="6"/>
    </row>
    <row r="475" spans="1:7" ht="14.5" customHeight="1">
      <c r="A475" s="2" t="s">
        <v>0</v>
      </c>
      <c r="B475" s="3" t="s">
        <v>1228</v>
      </c>
      <c r="C475" s="2" t="s">
        <v>500</v>
      </c>
      <c r="D475" s="4">
        <v>1105800</v>
      </c>
      <c r="E475" s="8" t="s">
        <v>501</v>
      </c>
      <c r="F475" s="6"/>
    </row>
    <row r="476" spans="1:7" ht="14.5" customHeight="1">
      <c r="A476" s="2" t="s">
        <v>0</v>
      </c>
      <c r="B476" s="3" t="s">
        <v>1228</v>
      </c>
      <c r="C476" s="2" t="s">
        <v>502</v>
      </c>
      <c r="D476" s="4">
        <v>1105800</v>
      </c>
      <c r="E476" s="8" t="s">
        <v>501</v>
      </c>
      <c r="F476" s="6"/>
    </row>
    <row r="477" spans="1:7" ht="14.5" customHeight="1">
      <c r="A477" s="2" t="s">
        <v>0</v>
      </c>
      <c r="B477" s="3" t="s">
        <v>1228</v>
      </c>
      <c r="C477" s="2" t="s">
        <v>503</v>
      </c>
      <c r="D477" s="4">
        <v>1105800</v>
      </c>
      <c r="E477" s="8" t="s">
        <v>501</v>
      </c>
      <c r="F477" s="6"/>
    </row>
    <row r="478" spans="1:7" ht="14.5" customHeight="1">
      <c r="A478" s="2" t="s">
        <v>0</v>
      </c>
      <c r="B478" s="3" t="s">
        <v>1228</v>
      </c>
      <c r="C478" s="2" t="s">
        <v>538</v>
      </c>
      <c r="D478" s="4">
        <v>1000000</v>
      </c>
      <c r="E478" s="8" t="s">
        <v>539</v>
      </c>
      <c r="F478" s="6"/>
    </row>
    <row r="479" spans="1:7" ht="14.5" customHeight="1">
      <c r="A479" s="2" t="s">
        <v>0</v>
      </c>
      <c r="B479" s="3" t="s">
        <v>1228</v>
      </c>
      <c r="C479" s="2" t="s">
        <v>540</v>
      </c>
      <c r="D479" s="4">
        <v>750000</v>
      </c>
      <c r="E479" s="8" t="s">
        <v>539</v>
      </c>
      <c r="F479" s="6"/>
    </row>
    <row r="480" spans="1:7" ht="14.5" customHeight="1">
      <c r="A480" s="2" t="s">
        <v>0</v>
      </c>
      <c r="B480" s="3" t="s">
        <v>1228</v>
      </c>
      <c r="C480" s="2" t="s">
        <v>576</v>
      </c>
      <c r="D480" s="4">
        <v>1000000</v>
      </c>
      <c r="E480" s="8" t="s">
        <v>577</v>
      </c>
      <c r="F480" s="6"/>
    </row>
    <row r="481" spans="1:7" ht="14.5" customHeight="1">
      <c r="A481" s="2" t="s">
        <v>0</v>
      </c>
      <c r="B481" s="3" t="s">
        <v>1228</v>
      </c>
      <c r="C481" s="2" t="s">
        <v>597</v>
      </c>
      <c r="D481" s="4">
        <v>1105800</v>
      </c>
      <c r="E481" s="8" t="s">
        <v>598</v>
      </c>
      <c r="F481" s="6"/>
    </row>
    <row r="482" spans="1:7" ht="14.5" customHeight="1">
      <c r="A482" s="2" t="s">
        <v>0</v>
      </c>
      <c r="B482" s="3" t="s">
        <v>1228</v>
      </c>
      <c r="C482" s="2" t="s">
        <v>631</v>
      </c>
      <c r="D482" s="4">
        <v>1000000</v>
      </c>
      <c r="E482" s="8" t="s">
        <v>632</v>
      </c>
      <c r="F482" s="6">
        <f>SUM(D470:D482)</f>
        <v>13096400</v>
      </c>
      <c r="G482" s="5">
        <v>13</v>
      </c>
    </row>
    <row r="483" spans="1:7" ht="14.5" customHeight="1">
      <c r="A483" s="21" t="s">
        <v>0</v>
      </c>
      <c r="B483" s="22" t="s">
        <v>1230</v>
      </c>
      <c r="C483" s="21" t="s">
        <v>433</v>
      </c>
      <c r="D483" s="23">
        <v>750000</v>
      </c>
      <c r="E483" s="24" t="s">
        <v>434</v>
      </c>
      <c r="F483" s="25"/>
      <c r="G483" s="49"/>
    </row>
    <row r="484" spans="1:7" ht="14.5" customHeight="1">
      <c r="A484" s="21" t="s">
        <v>0</v>
      </c>
      <c r="B484" s="22" t="s">
        <v>1230</v>
      </c>
      <c r="C484" s="21" t="s">
        <v>435</v>
      </c>
      <c r="D484" s="23">
        <v>750000</v>
      </c>
      <c r="E484" s="24" t="s">
        <v>434</v>
      </c>
      <c r="F484" s="25"/>
      <c r="G484" s="49"/>
    </row>
    <row r="485" spans="1:7" ht="14.5" customHeight="1">
      <c r="A485" s="21" t="s">
        <v>0</v>
      </c>
      <c r="B485" s="22" t="s">
        <v>1230</v>
      </c>
      <c r="C485" s="21" t="s">
        <v>436</v>
      </c>
      <c r="D485" s="23">
        <v>750000</v>
      </c>
      <c r="E485" s="24" t="s">
        <v>434</v>
      </c>
      <c r="F485" s="25"/>
      <c r="G485" s="49"/>
    </row>
    <row r="486" spans="1:7" ht="14.5" customHeight="1">
      <c r="A486" s="21" t="s">
        <v>0</v>
      </c>
      <c r="B486" s="22" t="s">
        <v>1230</v>
      </c>
      <c r="C486" s="21" t="s">
        <v>437</v>
      </c>
      <c r="D486" s="23">
        <v>750000</v>
      </c>
      <c r="E486" s="24" t="s">
        <v>434</v>
      </c>
      <c r="F486" s="25"/>
      <c r="G486" s="49"/>
    </row>
    <row r="487" spans="1:7" ht="14.5" customHeight="1">
      <c r="A487" s="21" t="s">
        <v>0</v>
      </c>
      <c r="B487" s="22" t="s">
        <v>1230</v>
      </c>
      <c r="C487" s="21" t="s">
        <v>438</v>
      </c>
      <c r="D487" s="23">
        <v>1000000</v>
      </c>
      <c r="E487" s="24" t="s">
        <v>434</v>
      </c>
      <c r="F487" s="25"/>
      <c r="G487" s="49"/>
    </row>
    <row r="488" spans="1:7" ht="14.5" customHeight="1">
      <c r="A488" s="21" t="s">
        <v>0</v>
      </c>
      <c r="B488" s="22" t="s">
        <v>1230</v>
      </c>
      <c r="C488" s="21" t="s">
        <v>439</v>
      </c>
      <c r="D488" s="23">
        <v>750000</v>
      </c>
      <c r="E488" s="24" t="s">
        <v>434</v>
      </c>
      <c r="F488" s="25">
        <f>SUM(D483:D488)</f>
        <v>4750000</v>
      </c>
      <c r="G488" s="49">
        <v>6</v>
      </c>
    </row>
    <row r="489" spans="1:7" ht="14.5" customHeight="1">
      <c r="A489" s="2" t="s">
        <v>0</v>
      </c>
      <c r="B489" s="3" t="s">
        <v>1229</v>
      </c>
      <c r="C489" s="2" t="s">
        <v>685</v>
      </c>
      <c r="D489" s="4">
        <v>1250000</v>
      </c>
      <c r="E489" s="8" t="s">
        <v>686</v>
      </c>
      <c r="F489" s="6">
        <f>D489</f>
        <v>1250000</v>
      </c>
      <c r="G489" s="5">
        <v>1</v>
      </c>
    </row>
    <row r="490" spans="1:7" ht="14.5" customHeight="1">
      <c r="A490" s="21" t="s">
        <v>0</v>
      </c>
      <c r="B490" s="22" t="s">
        <v>1231</v>
      </c>
      <c r="C490" s="21" t="s">
        <v>265</v>
      </c>
      <c r="D490" s="23">
        <v>750000</v>
      </c>
      <c r="E490" s="24" t="s">
        <v>266</v>
      </c>
      <c r="F490" s="25"/>
      <c r="G490" s="49"/>
    </row>
    <row r="491" spans="1:7" ht="14.5" customHeight="1">
      <c r="A491" s="21" t="s">
        <v>0</v>
      </c>
      <c r="B491" s="22" t="s">
        <v>1231</v>
      </c>
      <c r="C491" s="21" t="s">
        <v>267</v>
      </c>
      <c r="D491" s="23">
        <v>1000000</v>
      </c>
      <c r="E491" s="24" t="s">
        <v>266</v>
      </c>
      <c r="F491" s="25">
        <f>SUM(D490:D491)</f>
        <v>1750000</v>
      </c>
      <c r="G491" s="49">
        <v>2</v>
      </c>
    </row>
    <row r="492" spans="1:7" s="9" customFormat="1" ht="14.5" customHeight="1">
      <c r="A492" s="31"/>
      <c r="B492" s="28"/>
      <c r="C492" s="35" t="s">
        <v>1232</v>
      </c>
      <c r="D492" s="36">
        <f>SUM(D2:D491)</f>
        <v>553936004</v>
      </c>
      <c r="E492" s="35"/>
      <c r="F492" s="37">
        <f>SUM(F2:F491)</f>
        <v>553936004</v>
      </c>
      <c r="G492" s="28">
        <f>SUM(G2:G491)</f>
        <v>490</v>
      </c>
    </row>
  </sheetData>
  <sortState xmlns:xlrd2="http://schemas.microsoft.com/office/spreadsheetml/2017/richdata2" ref="A2:G492">
    <sortCondition ref="B2:B492"/>
  </sortState>
  <pageMargins left="0.7" right="0.7" top="0.75" bottom="0.75" header="0.3" footer="0.3"/>
  <pageSetup orientation="portrait" horizontalDpi="0" verticalDpi="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4EEDB-5EC1-4703-96AD-2049F4B9AAEF}">
  <dimension ref="A1:G407"/>
  <sheetViews>
    <sheetView topLeftCell="A386" workbookViewId="0">
      <selection activeCell="G407" sqref="G407"/>
    </sheetView>
  </sheetViews>
  <sheetFormatPr defaultColWidth="8.796875" defaultRowHeight="14.5" customHeight="1"/>
  <cols>
    <col min="1" max="1" width="27.19921875" style="1" customWidth="1"/>
    <col min="2" max="2" width="21" style="5" customWidth="1"/>
    <col min="3" max="3" width="50.796875" style="1" customWidth="1"/>
    <col min="4" max="4" width="17.796875" style="7" customWidth="1"/>
    <col min="5" max="5" width="21.5" style="7" customWidth="1"/>
    <col min="6" max="6" width="15.796875" style="7" customWidth="1"/>
    <col min="7" max="7" width="14.796875" style="5" customWidth="1"/>
    <col min="8" max="16384" width="8.796875" style="1"/>
  </cols>
  <sheetData>
    <row r="1" spans="1:7" ht="14.5" customHeight="1">
      <c r="A1" s="26" t="s">
        <v>728</v>
      </c>
      <c r="B1" s="26" t="s">
        <v>1</v>
      </c>
      <c r="C1" s="27" t="s">
        <v>2</v>
      </c>
      <c r="D1" s="29" t="s">
        <v>3</v>
      </c>
      <c r="E1" s="29" t="s">
        <v>4</v>
      </c>
      <c r="F1" s="28" t="s">
        <v>1246</v>
      </c>
      <c r="G1" s="28" t="s">
        <v>1249</v>
      </c>
    </row>
    <row r="2" spans="1:7" ht="14.5" customHeight="1">
      <c r="A2" s="2" t="s">
        <v>729</v>
      </c>
      <c r="B2" s="3" t="s">
        <v>1186</v>
      </c>
      <c r="C2" s="2" t="s">
        <v>1001</v>
      </c>
      <c r="D2" s="4">
        <v>1520000</v>
      </c>
      <c r="E2" s="8" t="s">
        <v>1002</v>
      </c>
    </row>
    <row r="3" spans="1:7" ht="14.5" customHeight="1">
      <c r="A3" s="2" t="s">
        <v>729</v>
      </c>
      <c r="B3" s="3" t="s">
        <v>1186</v>
      </c>
      <c r="C3" s="2" t="s">
        <v>1058</v>
      </c>
      <c r="D3" s="4">
        <v>1000000</v>
      </c>
      <c r="E3" s="8" t="s">
        <v>1059</v>
      </c>
    </row>
    <row r="4" spans="1:7" ht="14.5" customHeight="1">
      <c r="A4" s="2" t="s">
        <v>729</v>
      </c>
      <c r="B4" s="3" t="s">
        <v>1186</v>
      </c>
      <c r="C4" s="2" t="s">
        <v>1060</v>
      </c>
      <c r="D4" s="4">
        <v>1000000</v>
      </c>
      <c r="E4" s="8" t="s">
        <v>1059</v>
      </c>
      <c r="F4" s="6">
        <f>SUM(D2:D4)</f>
        <v>3520000</v>
      </c>
      <c r="G4" s="5">
        <v>3</v>
      </c>
    </row>
    <row r="5" spans="1:7" ht="14.5" customHeight="1">
      <c r="A5" s="21" t="s">
        <v>729</v>
      </c>
      <c r="B5" s="22" t="s">
        <v>1188</v>
      </c>
      <c r="C5" s="21" t="s">
        <v>790</v>
      </c>
      <c r="D5" s="23">
        <v>989786</v>
      </c>
      <c r="E5" s="24" t="s">
        <v>110</v>
      </c>
      <c r="F5" s="38"/>
      <c r="G5" s="49"/>
    </row>
    <row r="6" spans="1:7" ht="14.5" customHeight="1">
      <c r="A6" s="21" t="s">
        <v>729</v>
      </c>
      <c r="B6" s="22" t="s">
        <v>1188</v>
      </c>
      <c r="C6" s="21" t="s">
        <v>791</v>
      </c>
      <c r="D6" s="23">
        <v>1200000</v>
      </c>
      <c r="E6" s="24" t="s">
        <v>110</v>
      </c>
      <c r="F6" s="38"/>
      <c r="G6" s="49"/>
    </row>
    <row r="7" spans="1:7" ht="14.5" customHeight="1">
      <c r="A7" s="21" t="s">
        <v>729</v>
      </c>
      <c r="B7" s="22" t="s">
        <v>1188</v>
      </c>
      <c r="C7" s="21" t="s">
        <v>792</v>
      </c>
      <c r="D7" s="23">
        <v>1750000</v>
      </c>
      <c r="E7" s="24" t="s">
        <v>110</v>
      </c>
      <c r="F7" s="38"/>
      <c r="G7" s="49"/>
    </row>
    <row r="8" spans="1:7" ht="14.5" customHeight="1">
      <c r="A8" s="21" t="s">
        <v>729</v>
      </c>
      <c r="B8" s="22" t="s">
        <v>1188</v>
      </c>
      <c r="C8" s="21" t="s">
        <v>859</v>
      </c>
      <c r="D8" s="23">
        <v>1105800</v>
      </c>
      <c r="E8" s="24" t="s">
        <v>222</v>
      </c>
      <c r="F8" s="38"/>
      <c r="G8" s="49"/>
    </row>
    <row r="9" spans="1:7" ht="14.5" customHeight="1">
      <c r="A9" s="21" t="s">
        <v>729</v>
      </c>
      <c r="B9" s="22" t="s">
        <v>1188</v>
      </c>
      <c r="C9" s="21" t="s">
        <v>1107</v>
      </c>
      <c r="D9" s="23">
        <v>1000000</v>
      </c>
      <c r="E9" s="24" t="s">
        <v>613</v>
      </c>
      <c r="F9" s="38"/>
      <c r="G9" s="49"/>
    </row>
    <row r="10" spans="1:7" ht="14.5" customHeight="1">
      <c r="A10" s="21" t="s">
        <v>729</v>
      </c>
      <c r="B10" s="22" t="s">
        <v>1188</v>
      </c>
      <c r="C10" s="21" t="s">
        <v>1108</v>
      </c>
      <c r="D10" s="23">
        <v>1105800</v>
      </c>
      <c r="E10" s="24" t="s">
        <v>613</v>
      </c>
      <c r="F10" s="25">
        <f>SUM(D5:D10)</f>
        <v>7151386</v>
      </c>
      <c r="G10" s="49">
        <v>6</v>
      </c>
    </row>
    <row r="11" spans="1:7" ht="14.5" customHeight="1">
      <c r="A11" s="2" t="s">
        <v>729</v>
      </c>
      <c r="B11" s="3" t="s">
        <v>1189</v>
      </c>
      <c r="C11" s="2" t="s">
        <v>730</v>
      </c>
      <c r="D11" s="4">
        <v>1105800</v>
      </c>
      <c r="E11" s="8" t="s">
        <v>9</v>
      </c>
    </row>
    <row r="12" spans="1:7" ht="14.5" customHeight="1">
      <c r="A12" s="2" t="s">
        <v>729</v>
      </c>
      <c r="B12" s="3" t="s">
        <v>1189</v>
      </c>
      <c r="C12" s="2" t="s">
        <v>731</v>
      </c>
      <c r="D12" s="4">
        <v>1105800</v>
      </c>
      <c r="E12" s="8" t="s">
        <v>9</v>
      </c>
    </row>
    <row r="13" spans="1:7" ht="14.5" customHeight="1">
      <c r="A13" s="2" t="s">
        <v>729</v>
      </c>
      <c r="B13" s="3" t="s">
        <v>1189</v>
      </c>
      <c r="C13" s="2" t="s">
        <v>750</v>
      </c>
      <c r="D13" s="4">
        <v>1105800</v>
      </c>
      <c r="E13" s="8" t="s">
        <v>751</v>
      </c>
    </row>
    <row r="14" spans="1:7" ht="14.5" customHeight="1">
      <c r="A14" s="2" t="s">
        <v>729</v>
      </c>
      <c r="B14" s="3" t="s">
        <v>1189</v>
      </c>
      <c r="C14" s="2" t="s">
        <v>769</v>
      </c>
      <c r="D14" s="4">
        <v>1105800</v>
      </c>
      <c r="E14" s="8" t="s">
        <v>770</v>
      </c>
    </row>
    <row r="15" spans="1:7" ht="14.5" customHeight="1">
      <c r="A15" s="2" t="s">
        <v>729</v>
      </c>
      <c r="B15" s="3" t="s">
        <v>1189</v>
      </c>
      <c r="C15" s="2" t="s">
        <v>771</v>
      </c>
      <c r="D15" s="4">
        <v>1105800</v>
      </c>
      <c r="E15" s="8" t="s">
        <v>770</v>
      </c>
    </row>
    <row r="16" spans="1:7" ht="14.5" customHeight="1">
      <c r="A16" s="2" t="s">
        <v>729</v>
      </c>
      <c r="B16" s="3" t="s">
        <v>1189</v>
      </c>
      <c r="C16" s="2" t="s">
        <v>772</v>
      </c>
      <c r="D16" s="4">
        <v>1105800</v>
      </c>
      <c r="E16" s="8" t="s">
        <v>770</v>
      </c>
    </row>
    <row r="17" spans="1:5" ht="14.5" customHeight="1">
      <c r="A17" s="2" t="s">
        <v>729</v>
      </c>
      <c r="B17" s="3" t="s">
        <v>1189</v>
      </c>
      <c r="C17" s="2" t="s">
        <v>774</v>
      </c>
      <c r="D17" s="4">
        <v>3000000</v>
      </c>
      <c r="E17" s="8" t="s">
        <v>80</v>
      </c>
    </row>
    <row r="18" spans="1:5" ht="14.5" customHeight="1">
      <c r="A18" s="2" t="s">
        <v>729</v>
      </c>
      <c r="B18" s="3" t="s">
        <v>1189</v>
      </c>
      <c r="C18" s="2" t="s">
        <v>801</v>
      </c>
      <c r="D18" s="4">
        <v>1105800</v>
      </c>
      <c r="E18" s="8" t="s">
        <v>802</v>
      </c>
    </row>
    <row r="19" spans="1:5" ht="14.5" customHeight="1">
      <c r="A19" s="2" t="s">
        <v>729</v>
      </c>
      <c r="B19" s="3" t="s">
        <v>1189</v>
      </c>
      <c r="C19" s="2" t="s">
        <v>860</v>
      </c>
      <c r="D19" s="4">
        <v>2000000</v>
      </c>
      <c r="E19" s="8" t="s">
        <v>231</v>
      </c>
    </row>
    <row r="20" spans="1:5" ht="14.5" customHeight="1">
      <c r="A20" s="2" t="s">
        <v>729</v>
      </c>
      <c r="B20" s="3" t="s">
        <v>1189</v>
      </c>
      <c r="C20" s="2" t="s">
        <v>885</v>
      </c>
      <c r="D20" s="4">
        <v>1105800</v>
      </c>
      <c r="E20" s="8" t="s">
        <v>886</v>
      </c>
    </row>
    <row r="21" spans="1:5" ht="14.5" customHeight="1">
      <c r="A21" s="2" t="s">
        <v>729</v>
      </c>
      <c r="B21" s="3" t="s">
        <v>1189</v>
      </c>
      <c r="C21" s="2" t="s">
        <v>901</v>
      </c>
      <c r="D21" s="4">
        <v>750000</v>
      </c>
      <c r="E21" s="8" t="s">
        <v>292</v>
      </c>
    </row>
    <row r="22" spans="1:5" ht="14.5" customHeight="1">
      <c r="A22" s="2" t="s">
        <v>729</v>
      </c>
      <c r="B22" s="3" t="s">
        <v>1189</v>
      </c>
      <c r="C22" s="2" t="s">
        <v>902</v>
      </c>
      <c r="D22" s="4">
        <v>1000000</v>
      </c>
      <c r="E22" s="8" t="s">
        <v>292</v>
      </c>
    </row>
    <row r="23" spans="1:5" ht="14.5" customHeight="1">
      <c r="A23" s="2" t="s">
        <v>729</v>
      </c>
      <c r="B23" s="3" t="s">
        <v>1189</v>
      </c>
      <c r="C23" s="2" t="s">
        <v>903</v>
      </c>
      <c r="D23" s="4">
        <v>1000000</v>
      </c>
      <c r="E23" s="8" t="s">
        <v>292</v>
      </c>
    </row>
    <row r="24" spans="1:5" ht="14.5" customHeight="1">
      <c r="A24" s="2" t="s">
        <v>729</v>
      </c>
      <c r="B24" s="3" t="s">
        <v>1189</v>
      </c>
      <c r="C24" s="2" t="s">
        <v>924</v>
      </c>
      <c r="D24" s="4">
        <v>1105800</v>
      </c>
      <c r="E24" s="8" t="s">
        <v>331</v>
      </c>
    </row>
    <row r="25" spans="1:5" ht="14.5" customHeight="1">
      <c r="A25" s="2" t="s">
        <v>729</v>
      </c>
      <c r="B25" s="3" t="s">
        <v>1189</v>
      </c>
      <c r="C25" s="2" t="s">
        <v>931</v>
      </c>
      <c r="D25" s="4">
        <v>1000000</v>
      </c>
      <c r="E25" s="8" t="s">
        <v>932</v>
      </c>
    </row>
    <row r="26" spans="1:5" ht="14.5" customHeight="1">
      <c r="A26" s="2" t="s">
        <v>729</v>
      </c>
      <c r="B26" s="3" t="s">
        <v>1189</v>
      </c>
      <c r="C26" s="2" t="s">
        <v>933</v>
      </c>
      <c r="D26" s="4">
        <v>1250000</v>
      </c>
      <c r="E26" s="8" t="s">
        <v>932</v>
      </c>
    </row>
    <row r="27" spans="1:5" ht="14.5" customHeight="1">
      <c r="A27" s="2" t="s">
        <v>729</v>
      </c>
      <c r="B27" s="3" t="s">
        <v>1189</v>
      </c>
      <c r="C27" s="2" t="s">
        <v>934</v>
      </c>
      <c r="D27" s="4">
        <v>1000000</v>
      </c>
      <c r="E27" s="8" t="s">
        <v>343</v>
      </c>
    </row>
    <row r="28" spans="1:5" ht="14.5" customHeight="1">
      <c r="A28" s="2" t="s">
        <v>729</v>
      </c>
      <c r="B28" s="3" t="s">
        <v>1189</v>
      </c>
      <c r="C28" s="2" t="s">
        <v>941</v>
      </c>
      <c r="D28" s="4">
        <v>1000000</v>
      </c>
      <c r="E28" s="8" t="s">
        <v>359</v>
      </c>
    </row>
    <row r="29" spans="1:5" ht="14.5" customHeight="1">
      <c r="A29" s="2" t="s">
        <v>729</v>
      </c>
      <c r="B29" s="3" t="s">
        <v>1189</v>
      </c>
      <c r="C29" s="2" t="s">
        <v>942</v>
      </c>
      <c r="D29" s="4">
        <v>750000</v>
      </c>
      <c r="E29" s="8" t="s">
        <v>359</v>
      </c>
    </row>
    <row r="30" spans="1:5" ht="14.5" customHeight="1">
      <c r="A30" s="2" t="s">
        <v>729</v>
      </c>
      <c r="B30" s="3" t="s">
        <v>1189</v>
      </c>
      <c r="C30" s="2" t="s">
        <v>960</v>
      </c>
      <c r="D30" s="4">
        <v>1105800</v>
      </c>
      <c r="E30" s="8" t="s">
        <v>961</v>
      </c>
    </row>
    <row r="31" spans="1:5" ht="14.5" customHeight="1">
      <c r="A31" s="2" t="s">
        <v>729</v>
      </c>
      <c r="B31" s="3" t="s">
        <v>1189</v>
      </c>
      <c r="C31" s="2" t="s">
        <v>962</v>
      </c>
      <c r="D31" s="4">
        <v>1105800</v>
      </c>
      <c r="E31" s="8" t="s">
        <v>963</v>
      </c>
    </row>
    <row r="32" spans="1:5" ht="14.5" customHeight="1">
      <c r="A32" s="2" t="s">
        <v>729</v>
      </c>
      <c r="B32" s="3" t="s">
        <v>1189</v>
      </c>
      <c r="C32" s="2" t="s">
        <v>964</v>
      </c>
      <c r="D32" s="4">
        <v>1040000</v>
      </c>
      <c r="E32" s="8" t="s">
        <v>963</v>
      </c>
    </row>
    <row r="33" spans="1:7" ht="14.5" customHeight="1">
      <c r="A33" s="2" t="s">
        <v>729</v>
      </c>
      <c r="B33" s="3" t="s">
        <v>1189</v>
      </c>
      <c r="C33" s="2" t="s">
        <v>965</v>
      </c>
      <c r="D33" s="4">
        <v>1105800</v>
      </c>
      <c r="E33" s="8" t="s">
        <v>382</v>
      </c>
    </row>
    <row r="34" spans="1:7" ht="14.5" customHeight="1">
      <c r="A34" s="2" t="s">
        <v>729</v>
      </c>
      <c r="B34" s="3" t="s">
        <v>1189</v>
      </c>
      <c r="C34" s="2" t="s">
        <v>1034</v>
      </c>
      <c r="D34" s="4">
        <v>1105800</v>
      </c>
      <c r="E34" s="8" t="s">
        <v>1035</v>
      </c>
    </row>
    <row r="35" spans="1:7" ht="14.5" customHeight="1">
      <c r="A35" s="2" t="s">
        <v>729</v>
      </c>
      <c r="B35" s="3" t="s">
        <v>1189</v>
      </c>
      <c r="C35" s="2" t="s">
        <v>1072</v>
      </c>
      <c r="D35" s="4">
        <v>1105800</v>
      </c>
      <c r="E35" s="8" t="s">
        <v>1073</v>
      </c>
    </row>
    <row r="36" spans="1:7" ht="14.5" customHeight="1">
      <c r="A36" s="2" t="s">
        <v>729</v>
      </c>
      <c r="B36" s="3" t="s">
        <v>1189</v>
      </c>
      <c r="C36" s="2" t="s">
        <v>1074</v>
      </c>
      <c r="D36" s="4">
        <v>1105800</v>
      </c>
      <c r="E36" s="8" t="s">
        <v>1073</v>
      </c>
    </row>
    <row r="37" spans="1:7" ht="14.5" customHeight="1">
      <c r="A37" s="2" t="s">
        <v>729</v>
      </c>
      <c r="B37" s="3" t="s">
        <v>1189</v>
      </c>
      <c r="C37" s="2" t="s">
        <v>1129</v>
      </c>
      <c r="D37" s="4">
        <v>1105800</v>
      </c>
      <c r="E37" s="8" t="s">
        <v>640</v>
      </c>
    </row>
    <row r="38" spans="1:7" ht="14.5" customHeight="1">
      <c r="A38" s="2" t="s">
        <v>729</v>
      </c>
      <c r="B38" s="3" t="s">
        <v>1189</v>
      </c>
      <c r="C38" s="2" t="s">
        <v>1132</v>
      </c>
      <c r="D38" s="4">
        <v>1105800</v>
      </c>
      <c r="E38" s="8" t="s">
        <v>645</v>
      </c>
    </row>
    <row r="39" spans="1:7" ht="14.5" customHeight="1">
      <c r="A39" s="2" t="s">
        <v>729</v>
      </c>
      <c r="B39" s="3" t="s">
        <v>1189</v>
      </c>
      <c r="C39" s="2" t="s">
        <v>1133</v>
      </c>
      <c r="D39" s="4">
        <v>1105800</v>
      </c>
      <c r="E39" s="8" t="s">
        <v>645</v>
      </c>
    </row>
    <row r="40" spans="1:7" ht="14.5" customHeight="1">
      <c r="A40" s="2" t="s">
        <v>729</v>
      </c>
      <c r="B40" s="3" t="s">
        <v>1189</v>
      </c>
      <c r="C40" s="2" t="s">
        <v>1134</v>
      </c>
      <c r="D40" s="4">
        <v>1105800</v>
      </c>
      <c r="E40" s="8" t="s">
        <v>645</v>
      </c>
    </row>
    <row r="41" spans="1:7" ht="14.5" customHeight="1">
      <c r="A41" s="2" t="s">
        <v>729</v>
      </c>
      <c r="B41" s="3" t="s">
        <v>1189</v>
      </c>
      <c r="C41" s="2" t="s">
        <v>1139</v>
      </c>
      <c r="D41" s="4">
        <v>1105800</v>
      </c>
      <c r="E41" s="8" t="s">
        <v>1140</v>
      </c>
    </row>
    <row r="42" spans="1:7" ht="14.5" customHeight="1">
      <c r="A42" s="2" t="s">
        <v>729</v>
      </c>
      <c r="B42" s="3" t="s">
        <v>1189</v>
      </c>
      <c r="C42" s="2" t="s">
        <v>1148</v>
      </c>
      <c r="D42" s="4">
        <v>1105800</v>
      </c>
      <c r="E42" s="8" t="s">
        <v>668</v>
      </c>
    </row>
    <row r="43" spans="1:7" ht="14.5" customHeight="1">
      <c r="A43" s="2" t="s">
        <v>729</v>
      </c>
      <c r="B43" s="3" t="s">
        <v>1189</v>
      </c>
      <c r="C43" s="2" t="s">
        <v>1149</v>
      </c>
      <c r="D43" s="4">
        <v>1105800</v>
      </c>
      <c r="E43" s="8" t="s">
        <v>668</v>
      </c>
    </row>
    <row r="44" spans="1:7" ht="14.5" customHeight="1">
      <c r="A44" s="2" t="s">
        <v>729</v>
      </c>
      <c r="B44" s="3" t="s">
        <v>1189</v>
      </c>
      <c r="C44" s="2" t="s">
        <v>1159</v>
      </c>
      <c r="D44" s="4">
        <v>4000000</v>
      </c>
      <c r="E44" s="8" t="s">
        <v>680</v>
      </c>
    </row>
    <row r="45" spans="1:7" ht="14.5" customHeight="1">
      <c r="A45" s="2" t="s">
        <v>729</v>
      </c>
      <c r="B45" s="3" t="s">
        <v>1189</v>
      </c>
      <c r="C45" s="2" t="s">
        <v>1160</v>
      </c>
      <c r="D45" s="4">
        <v>2000000</v>
      </c>
      <c r="E45" s="8" t="s">
        <v>680</v>
      </c>
      <c r="F45" s="6">
        <f>SUM(D11:D45)</f>
        <v>44117600</v>
      </c>
      <c r="G45" s="5">
        <v>35</v>
      </c>
    </row>
    <row r="46" spans="1:7" ht="14.5" customHeight="1">
      <c r="A46" s="21" t="s">
        <v>729</v>
      </c>
      <c r="B46" s="22" t="s">
        <v>1190</v>
      </c>
      <c r="C46" s="21" t="s">
        <v>762</v>
      </c>
      <c r="D46" s="23">
        <v>1000000</v>
      </c>
      <c r="E46" s="24" t="s">
        <v>62</v>
      </c>
      <c r="F46" s="38"/>
      <c r="G46" s="49"/>
    </row>
    <row r="47" spans="1:7" ht="14.5" customHeight="1">
      <c r="A47" s="21" t="s">
        <v>729</v>
      </c>
      <c r="B47" s="22" t="s">
        <v>1190</v>
      </c>
      <c r="C47" s="21" t="s">
        <v>763</v>
      </c>
      <c r="D47" s="23">
        <v>303196</v>
      </c>
      <c r="E47" s="24" t="s">
        <v>62</v>
      </c>
      <c r="F47" s="38"/>
      <c r="G47" s="49"/>
    </row>
    <row r="48" spans="1:7" ht="14.5" customHeight="1">
      <c r="A48" s="21" t="s">
        <v>729</v>
      </c>
      <c r="B48" s="22" t="s">
        <v>1190</v>
      </c>
      <c r="C48" s="21" t="s">
        <v>764</v>
      </c>
      <c r="D48" s="23">
        <v>750000</v>
      </c>
      <c r="E48" s="24" t="s">
        <v>62</v>
      </c>
      <c r="F48" s="38"/>
      <c r="G48" s="49"/>
    </row>
    <row r="49" spans="1:7" ht="14.5" customHeight="1">
      <c r="A49" s="21" t="s">
        <v>729</v>
      </c>
      <c r="B49" s="22" t="s">
        <v>1190</v>
      </c>
      <c r="C49" s="21" t="s">
        <v>1015</v>
      </c>
      <c r="D49" s="23">
        <v>1105800</v>
      </c>
      <c r="E49" s="24" t="s">
        <v>1016</v>
      </c>
      <c r="F49" s="38"/>
      <c r="G49" s="49"/>
    </row>
    <row r="50" spans="1:7" ht="14.5" customHeight="1">
      <c r="A50" s="21" t="s">
        <v>729</v>
      </c>
      <c r="B50" s="22" t="s">
        <v>1190</v>
      </c>
      <c r="C50" s="21" t="s">
        <v>1038</v>
      </c>
      <c r="D50" s="23">
        <v>1105800</v>
      </c>
      <c r="E50" s="24" t="s">
        <v>509</v>
      </c>
      <c r="F50" s="25">
        <f>SUM(D46:D50)</f>
        <v>4264796</v>
      </c>
      <c r="G50" s="49">
        <v>5</v>
      </c>
    </row>
    <row r="51" spans="1:7" ht="14.5" customHeight="1">
      <c r="A51" s="2" t="s">
        <v>729</v>
      </c>
      <c r="B51" s="3" t="s">
        <v>1233</v>
      </c>
      <c r="C51" s="2" t="s">
        <v>803</v>
      </c>
      <c r="D51" s="4">
        <v>1105800</v>
      </c>
      <c r="E51" s="8" t="s">
        <v>125</v>
      </c>
    </row>
    <row r="52" spans="1:7" ht="14.5" customHeight="1">
      <c r="A52" s="2" t="s">
        <v>729</v>
      </c>
      <c r="B52" s="3" t="s">
        <v>1233</v>
      </c>
      <c r="C52" s="2" t="s">
        <v>946</v>
      </c>
      <c r="D52" s="4">
        <v>1105800</v>
      </c>
      <c r="E52" s="8" t="s">
        <v>947</v>
      </c>
      <c r="F52" s="6">
        <f>SUM(D51:D52)</f>
        <v>2211600</v>
      </c>
      <c r="G52" s="5">
        <v>2</v>
      </c>
    </row>
    <row r="53" spans="1:7" ht="14.5" customHeight="1">
      <c r="A53" s="21" t="s">
        <v>729</v>
      </c>
      <c r="B53" s="22" t="s">
        <v>1193</v>
      </c>
      <c r="C53" s="21" t="s">
        <v>755</v>
      </c>
      <c r="D53" s="23">
        <v>750000</v>
      </c>
      <c r="E53" s="24" t="s">
        <v>52</v>
      </c>
      <c r="F53" s="38"/>
      <c r="G53" s="49"/>
    </row>
    <row r="54" spans="1:7" ht="14.5" customHeight="1">
      <c r="A54" s="21" t="s">
        <v>729</v>
      </c>
      <c r="B54" s="22" t="s">
        <v>1193</v>
      </c>
      <c r="C54" s="21" t="s">
        <v>787</v>
      </c>
      <c r="D54" s="23">
        <v>1105800</v>
      </c>
      <c r="E54" s="24" t="s">
        <v>107</v>
      </c>
      <c r="F54" s="38"/>
      <c r="G54" s="49"/>
    </row>
    <row r="55" spans="1:7" ht="14.5" customHeight="1">
      <c r="A55" s="21" t="s">
        <v>729</v>
      </c>
      <c r="B55" s="22" t="s">
        <v>1193</v>
      </c>
      <c r="C55" s="21" t="s">
        <v>788</v>
      </c>
      <c r="D55" s="23">
        <v>1105800</v>
      </c>
      <c r="E55" s="24" t="s">
        <v>107</v>
      </c>
      <c r="F55" s="38"/>
      <c r="G55" s="49"/>
    </row>
    <row r="56" spans="1:7" ht="14.5" customHeight="1">
      <c r="A56" s="21" t="s">
        <v>729</v>
      </c>
      <c r="B56" s="22" t="s">
        <v>1193</v>
      </c>
      <c r="C56" s="21" t="s">
        <v>789</v>
      </c>
      <c r="D56" s="23">
        <v>1105800</v>
      </c>
      <c r="E56" s="24" t="s">
        <v>107</v>
      </c>
      <c r="F56" s="38"/>
      <c r="G56" s="49"/>
    </row>
    <row r="57" spans="1:7" ht="14.5" customHeight="1">
      <c r="A57" s="21" t="s">
        <v>729</v>
      </c>
      <c r="B57" s="22" t="s">
        <v>1193</v>
      </c>
      <c r="C57" s="21" t="s">
        <v>815</v>
      </c>
      <c r="D57" s="23">
        <v>1000000</v>
      </c>
      <c r="E57" s="24" t="s">
        <v>146</v>
      </c>
      <c r="F57" s="38"/>
      <c r="G57" s="49"/>
    </row>
    <row r="58" spans="1:7" ht="14.5" customHeight="1">
      <c r="A58" s="21" t="s">
        <v>729</v>
      </c>
      <c r="B58" s="22" t="s">
        <v>1193</v>
      </c>
      <c r="C58" s="21" t="s">
        <v>816</v>
      </c>
      <c r="D58" s="23">
        <v>720528</v>
      </c>
      <c r="E58" s="24" t="s">
        <v>146</v>
      </c>
      <c r="F58" s="38"/>
      <c r="G58" s="49"/>
    </row>
    <row r="59" spans="1:7" ht="14.5" customHeight="1">
      <c r="A59" s="21" t="s">
        <v>729</v>
      </c>
      <c r="B59" s="22" t="s">
        <v>1193</v>
      </c>
      <c r="C59" s="21" t="s">
        <v>824</v>
      </c>
      <c r="D59" s="23">
        <v>1750000</v>
      </c>
      <c r="E59" s="24" t="s">
        <v>173</v>
      </c>
      <c r="F59" s="38"/>
      <c r="G59" s="49"/>
    </row>
    <row r="60" spans="1:7" ht="14.5" customHeight="1">
      <c r="A60" s="21" t="s">
        <v>729</v>
      </c>
      <c r="B60" s="22" t="s">
        <v>1193</v>
      </c>
      <c r="C60" s="21" t="s">
        <v>825</v>
      </c>
      <c r="D60" s="23">
        <v>875000</v>
      </c>
      <c r="E60" s="24" t="s">
        <v>173</v>
      </c>
      <c r="F60" s="38"/>
      <c r="G60" s="49"/>
    </row>
    <row r="61" spans="1:7" ht="14.5" customHeight="1">
      <c r="A61" s="21" t="s">
        <v>729</v>
      </c>
      <c r="B61" s="22" t="s">
        <v>1193</v>
      </c>
      <c r="C61" s="21" t="s">
        <v>826</v>
      </c>
      <c r="D61" s="23">
        <v>875000</v>
      </c>
      <c r="E61" s="24" t="s">
        <v>173</v>
      </c>
      <c r="F61" s="38"/>
      <c r="G61" s="49"/>
    </row>
    <row r="62" spans="1:7" ht="14.5" customHeight="1">
      <c r="A62" s="21" t="s">
        <v>729</v>
      </c>
      <c r="B62" s="22" t="s">
        <v>1193</v>
      </c>
      <c r="C62" s="21" t="s">
        <v>827</v>
      </c>
      <c r="D62" s="23">
        <v>1000000</v>
      </c>
      <c r="E62" s="24" t="s">
        <v>176</v>
      </c>
      <c r="F62" s="38"/>
      <c r="G62" s="49"/>
    </row>
    <row r="63" spans="1:7" ht="14.5" customHeight="1">
      <c r="A63" s="21" t="s">
        <v>729</v>
      </c>
      <c r="B63" s="22" t="s">
        <v>1193</v>
      </c>
      <c r="C63" s="21" t="s">
        <v>828</v>
      </c>
      <c r="D63" s="23">
        <v>750000</v>
      </c>
      <c r="E63" s="24" t="s">
        <v>176</v>
      </c>
      <c r="F63" s="38"/>
      <c r="G63" s="49"/>
    </row>
    <row r="64" spans="1:7" ht="14.5" customHeight="1">
      <c r="A64" s="21" t="s">
        <v>729</v>
      </c>
      <c r="B64" s="22" t="s">
        <v>1193</v>
      </c>
      <c r="C64" s="21" t="s">
        <v>829</v>
      </c>
      <c r="D64" s="23">
        <v>750000</v>
      </c>
      <c r="E64" s="24" t="s">
        <v>176</v>
      </c>
      <c r="F64" s="38"/>
      <c r="G64" s="49"/>
    </row>
    <row r="65" spans="1:7" ht="14.5" customHeight="1">
      <c r="A65" s="21" t="s">
        <v>729</v>
      </c>
      <c r="B65" s="22" t="s">
        <v>1193</v>
      </c>
      <c r="C65" s="21" t="s">
        <v>854</v>
      </c>
      <c r="D65" s="23">
        <v>1105800</v>
      </c>
      <c r="E65" s="24" t="s">
        <v>212</v>
      </c>
      <c r="F65" s="38"/>
      <c r="G65" s="49"/>
    </row>
    <row r="66" spans="1:7" ht="14.5" customHeight="1">
      <c r="A66" s="21" t="s">
        <v>729</v>
      </c>
      <c r="B66" s="22" t="s">
        <v>1193</v>
      </c>
      <c r="C66" s="21" t="s">
        <v>855</v>
      </c>
      <c r="D66" s="23">
        <v>1500000</v>
      </c>
      <c r="E66" s="24" t="s">
        <v>214</v>
      </c>
      <c r="F66" s="38"/>
      <c r="G66" s="49"/>
    </row>
    <row r="67" spans="1:7" ht="14.5" customHeight="1">
      <c r="A67" s="21" t="s">
        <v>729</v>
      </c>
      <c r="B67" s="22" t="s">
        <v>1193</v>
      </c>
      <c r="C67" s="21" t="s">
        <v>856</v>
      </c>
      <c r="D67" s="23">
        <v>1105800</v>
      </c>
      <c r="E67" s="24" t="s">
        <v>857</v>
      </c>
      <c r="F67" s="38"/>
      <c r="G67" s="49"/>
    </row>
    <row r="68" spans="1:7" ht="14.5" customHeight="1">
      <c r="A68" s="21" t="s">
        <v>729</v>
      </c>
      <c r="B68" s="22" t="s">
        <v>1193</v>
      </c>
      <c r="C68" s="21" t="s">
        <v>954</v>
      </c>
      <c r="D68" s="23">
        <v>800000</v>
      </c>
      <c r="E68" s="24" t="s">
        <v>955</v>
      </c>
      <c r="F68" s="38"/>
      <c r="G68" s="49"/>
    </row>
    <row r="69" spans="1:7" ht="14.5" customHeight="1">
      <c r="A69" s="21" t="s">
        <v>729</v>
      </c>
      <c r="B69" s="22" t="s">
        <v>1193</v>
      </c>
      <c r="C69" s="21" t="s">
        <v>956</v>
      </c>
      <c r="D69" s="23">
        <v>1250000</v>
      </c>
      <c r="E69" s="24" t="s">
        <v>955</v>
      </c>
      <c r="F69" s="38"/>
      <c r="G69" s="49"/>
    </row>
    <row r="70" spans="1:7" ht="14.5" customHeight="1">
      <c r="A70" s="21" t="s">
        <v>729</v>
      </c>
      <c r="B70" s="22" t="s">
        <v>1193</v>
      </c>
      <c r="C70" s="21" t="s">
        <v>957</v>
      </c>
      <c r="D70" s="23">
        <v>500000</v>
      </c>
      <c r="E70" s="24" t="s">
        <v>955</v>
      </c>
      <c r="F70" s="38"/>
      <c r="G70" s="49"/>
    </row>
    <row r="71" spans="1:7" ht="14.5" customHeight="1">
      <c r="A71" s="21" t="s">
        <v>729</v>
      </c>
      <c r="B71" s="22" t="s">
        <v>1193</v>
      </c>
      <c r="C71" s="21" t="s">
        <v>958</v>
      </c>
      <c r="D71" s="23">
        <v>1000000</v>
      </c>
      <c r="E71" s="24" t="s">
        <v>955</v>
      </c>
      <c r="F71" s="38"/>
      <c r="G71" s="49"/>
    </row>
    <row r="72" spans="1:7" ht="14.5" customHeight="1">
      <c r="A72" s="21" t="s">
        <v>729</v>
      </c>
      <c r="B72" s="22" t="s">
        <v>1193</v>
      </c>
      <c r="C72" s="21" t="s">
        <v>994</v>
      </c>
      <c r="D72" s="23">
        <v>1000000</v>
      </c>
      <c r="E72" s="24" t="s">
        <v>443</v>
      </c>
      <c r="F72" s="38"/>
      <c r="G72" s="49"/>
    </row>
    <row r="73" spans="1:7" ht="14.5" customHeight="1">
      <c r="A73" s="21" t="s">
        <v>729</v>
      </c>
      <c r="B73" s="22" t="s">
        <v>1193</v>
      </c>
      <c r="C73" s="21" t="s">
        <v>1007</v>
      </c>
      <c r="D73" s="23">
        <v>1105800</v>
      </c>
      <c r="E73" s="24" t="s">
        <v>459</v>
      </c>
      <c r="F73" s="38"/>
      <c r="G73" s="49"/>
    </row>
    <row r="74" spans="1:7" ht="14.5" customHeight="1">
      <c r="A74" s="21" t="s">
        <v>729</v>
      </c>
      <c r="B74" s="22" t="s">
        <v>1193</v>
      </c>
      <c r="C74" s="21" t="s">
        <v>1045</v>
      </c>
      <c r="D74" s="23">
        <v>800000</v>
      </c>
      <c r="E74" s="24" t="s">
        <v>522</v>
      </c>
      <c r="F74" s="25">
        <f>SUM(D53:D74)</f>
        <v>21955328</v>
      </c>
      <c r="G74" s="49">
        <v>22</v>
      </c>
    </row>
    <row r="75" spans="1:7" ht="14.5" customHeight="1">
      <c r="A75" s="2" t="s">
        <v>729</v>
      </c>
      <c r="B75" s="3" t="s">
        <v>1194</v>
      </c>
      <c r="C75" s="2" t="s">
        <v>756</v>
      </c>
      <c r="D75" s="4">
        <v>478420</v>
      </c>
      <c r="E75" s="8" t="s">
        <v>757</v>
      </c>
    </row>
    <row r="76" spans="1:7" ht="14.5" customHeight="1">
      <c r="A76" s="2" t="s">
        <v>729</v>
      </c>
      <c r="B76" s="3" t="s">
        <v>1194</v>
      </c>
      <c r="C76" s="2" t="s">
        <v>758</v>
      </c>
      <c r="D76" s="4">
        <v>960000</v>
      </c>
      <c r="E76" s="8" t="s">
        <v>757</v>
      </c>
    </row>
    <row r="77" spans="1:7" ht="14.5" customHeight="1">
      <c r="A77" s="2" t="s">
        <v>729</v>
      </c>
      <c r="B77" s="3" t="s">
        <v>1194</v>
      </c>
      <c r="C77" s="2" t="s">
        <v>759</v>
      </c>
      <c r="D77" s="4">
        <v>1000000</v>
      </c>
      <c r="E77" s="8" t="s">
        <v>757</v>
      </c>
    </row>
    <row r="78" spans="1:7" ht="14.5" customHeight="1">
      <c r="A78" s="2" t="s">
        <v>729</v>
      </c>
      <c r="B78" s="3" t="s">
        <v>1194</v>
      </c>
      <c r="C78" s="2" t="s">
        <v>760</v>
      </c>
      <c r="D78" s="4">
        <v>1105800</v>
      </c>
      <c r="E78" s="8" t="s">
        <v>757</v>
      </c>
    </row>
    <row r="79" spans="1:7" ht="14.5" customHeight="1">
      <c r="A79" s="2" t="s">
        <v>729</v>
      </c>
      <c r="B79" s="3" t="s">
        <v>1194</v>
      </c>
      <c r="C79" s="2" t="s">
        <v>777</v>
      </c>
      <c r="D79" s="4">
        <v>750000</v>
      </c>
      <c r="E79" s="8" t="s">
        <v>85</v>
      </c>
    </row>
    <row r="80" spans="1:7" ht="14.5" customHeight="1">
      <c r="A80" s="2" t="s">
        <v>729</v>
      </c>
      <c r="B80" s="3" t="s">
        <v>1194</v>
      </c>
      <c r="C80" s="2" t="s">
        <v>778</v>
      </c>
      <c r="D80" s="4">
        <v>1000000</v>
      </c>
      <c r="E80" s="8" t="s">
        <v>85</v>
      </c>
    </row>
    <row r="81" spans="1:7" ht="14.5" customHeight="1">
      <c r="A81" s="2" t="s">
        <v>729</v>
      </c>
      <c r="B81" s="3" t="s">
        <v>1194</v>
      </c>
      <c r="C81" s="2" t="s">
        <v>836</v>
      </c>
      <c r="D81" s="4">
        <v>1000000</v>
      </c>
      <c r="E81" s="8" t="s">
        <v>187</v>
      </c>
    </row>
    <row r="82" spans="1:7" ht="14.5" customHeight="1">
      <c r="A82" s="2" t="s">
        <v>729</v>
      </c>
      <c r="B82" s="3" t="s">
        <v>1194</v>
      </c>
      <c r="C82" s="2" t="s">
        <v>874</v>
      </c>
      <c r="D82" s="4">
        <v>650000</v>
      </c>
      <c r="E82" s="8" t="s">
        <v>252</v>
      </c>
    </row>
    <row r="83" spans="1:7" ht="14.5" customHeight="1">
      <c r="A83" s="2" t="s">
        <v>729</v>
      </c>
      <c r="B83" s="3" t="s">
        <v>1194</v>
      </c>
      <c r="C83" s="2" t="s">
        <v>875</v>
      </c>
      <c r="D83" s="4">
        <v>650000</v>
      </c>
      <c r="E83" s="8" t="s">
        <v>252</v>
      </c>
    </row>
    <row r="84" spans="1:7" ht="14.5" customHeight="1">
      <c r="A84" s="2" t="s">
        <v>729</v>
      </c>
      <c r="B84" s="3" t="s">
        <v>1194</v>
      </c>
      <c r="C84" s="2" t="s">
        <v>876</v>
      </c>
      <c r="D84" s="4">
        <v>650000</v>
      </c>
      <c r="E84" s="8" t="s">
        <v>252</v>
      </c>
    </row>
    <row r="85" spans="1:7" ht="14.5" customHeight="1">
      <c r="A85" s="2" t="s">
        <v>729</v>
      </c>
      <c r="B85" s="3" t="s">
        <v>1194</v>
      </c>
      <c r="C85" s="2" t="s">
        <v>877</v>
      </c>
      <c r="D85" s="4">
        <v>700000</v>
      </c>
      <c r="E85" s="8" t="s">
        <v>252</v>
      </c>
    </row>
    <row r="86" spans="1:7" ht="14.5" customHeight="1">
      <c r="A86" s="2" t="s">
        <v>729</v>
      </c>
      <c r="B86" s="3" t="s">
        <v>1194</v>
      </c>
      <c r="C86" s="2" t="s">
        <v>970</v>
      </c>
      <c r="D86" s="4">
        <v>1105800</v>
      </c>
      <c r="E86" s="8" t="s">
        <v>405</v>
      </c>
    </row>
    <row r="87" spans="1:7" ht="14.5" customHeight="1">
      <c r="A87" s="2" t="s">
        <v>729</v>
      </c>
      <c r="B87" s="3" t="s">
        <v>1194</v>
      </c>
      <c r="C87" s="2" t="s">
        <v>971</v>
      </c>
      <c r="D87" s="4">
        <v>1105800</v>
      </c>
      <c r="E87" s="8" t="s">
        <v>405</v>
      </c>
    </row>
    <row r="88" spans="1:7" ht="14.5" customHeight="1">
      <c r="A88" s="2" t="s">
        <v>729</v>
      </c>
      <c r="B88" s="3" t="s">
        <v>1194</v>
      </c>
      <c r="C88" s="2" t="s">
        <v>984</v>
      </c>
      <c r="D88" s="4">
        <v>1250000</v>
      </c>
      <c r="E88" s="8" t="s">
        <v>422</v>
      </c>
    </row>
    <row r="89" spans="1:7" ht="14.5" customHeight="1">
      <c r="A89" s="2" t="s">
        <v>729</v>
      </c>
      <c r="B89" s="3" t="s">
        <v>1194</v>
      </c>
      <c r="C89" s="2" t="s">
        <v>1080</v>
      </c>
      <c r="D89" s="4">
        <v>295200</v>
      </c>
      <c r="E89" s="8" t="s">
        <v>579</v>
      </c>
    </row>
    <row r="90" spans="1:7" ht="14.5" customHeight="1">
      <c r="A90" s="2" t="s">
        <v>729</v>
      </c>
      <c r="B90" s="3" t="s">
        <v>1194</v>
      </c>
      <c r="C90" s="2" t="s">
        <v>1081</v>
      </c>
      <c r="D90" s="4">
        <v>1105800</v>
      </c>
      <c r="E90" s="8" t="s">
        <v>579</v>
      </c>
    </row>
    <row r="91" spans="1:7" ht="14.5" customHeight="1">
      <c r="A91" s="2" t="s">
        <v>729</v>
      </c>
      <c r="B91" s="3" t="s">
        <v>1194</v>
      </c>
      <c r="C91" s="2" t="s">
        <v>1082</v>
      </c>
      <c r="D91" s="4">
        <v>1105800</v>
      </c>
      <c r="E91" s="8" t="s">
        <v>579</v>
      </c>
    </row>
    <row r="92" spans="1:7" ht="14.5" customHeight="1">
      <c r="A92" s="2" t="s">
        <v>729</v>
      </c>
      <c r="B92" s="3" t="s">
        <v>1194</v>
      </c>
      <c r="C92" s="2" t="s">
        <v>1180</v>
      </c>
      <c r="D92" s="4">
        <v>1105800</v>
      </c>
      <c r="E92" s="8" t="s">
        <v>721</v>
      </c>
      <c r="F92" s="6">
        <f>SUM(D75:D92)</f>
        <v>16018420</v>
      </c>
      <c r="G92" s="5">
        <v>18</v>
      </c>
    </row>
    <row r="93" spans="1:7" ht="14.5" customHeight="1">
      <c r="A93" s="21" t="s">
        <v>729</v>
      </c>
      <c r="B93" s="22" t="s">
        <v>1195</v>
      </c>
      <c r="C93" s="21" t="s">
        <v>783</v>
      </c>
      <c r="D93" s="23">
        <v>1105800</v>
      </c>
      <c r="E93" s="24" t="s">
        <v>96</v>
      </c>
      <c r="F93" s="38"/>
      <c r="G93" s="49"/>
    </row>
    <row r="94" spans="1:7" ht="14.5" customHeight="1">
      <c r="A94" s="21" t="s">
        <v>729</v>
      </c>
      <c r="B94" s="22" t="s">
        <v>1195</v>
      </c>
      <c r="C94" s="21" t="s">
        <v>1144</v>
      </c>
      <c r="D94" s="23">
        <v>1105800</v>
      </c>
      <c r="E94" s="24" t="s">
        <v>1145</v>
      </c>
      <c r="F94" s="38"/>
      <c r="G94" s="49"/>
    </row>
    <row r="95" spans="1:7" ht="14.5" customHeight="1">
      <c r="A95" s="21" t="s">
        <v>729</v>
      </c>
      <c r="B95" s="22" t="s">
        <v>1195</v>
      </c>
      <c r="C95" s="21" t="s">
        <v>1146</v>
      </c>
      <c r="D95" s="23">
        <v>1105800</v>
      </c>
      <c r="E95" s="24" t="s">
        <v>1145</v>
      </c>
      <c r="F95" s="25">
        <f>SUM(D93:D95)</f>
        <v>3317400</v>
      </c>
      <c r="G95" s="49">
        <v>3</v>
      </c>
    </row>
    <row r="96" spans="1:7" ht="14.5" customHeight="1">
      <c r="A96" s="2" t="s">
        <v>729</v>
      </c>
      <c r="B96" s="3" t="s">
        <v>1234</v>
      </c>
      <c r="C96" s="2" t="s">
        <v>1088</v>
      </c>
      <c r="D96" s="4">
        <v>2000000</v>
      </c>
      <c r="E96" s="8" t="s">
        <v>1089</v>
      </c>
    </row>
    <row r="97" spans="1:7" ht="14.5" customHeight="1">
      <c r="A97" s="2" t="s">
        <v>729</v>
      </c>
      <c r="B97" s="3" t="s">
        <v>1234</v>
      </c>
      <c r="C97" s="2" t="s">
        <v>1090</v>
      </c>
      <c r="D97" s="4">
        <v>4000000</v>
      </c>
      <c r="E97" s="8" t="s">
        <v>1089</v>
      </c>
    </row>
    <row r="98" spans="1:7" ht="14.5" customHeight="1">
      <c r="A98" s="2" t="s">
        <v>729</v>
      </c>
      <c r="B98" s="3" t="s">
        <v>1234</v>
      </c>
      <c r="C98" s="2" t="s">
        <v>1091</v>
      </c>
      <c r="D98" s="4">
        <v>5000000</v>
      </c>
      <c r="E98" s="8" t="s">
        <v>1089</v>
      </c>
      <c r="F98" s="6">
        <f>SUM(D96:D98)</f>
        <v>11000000</v>
      </c>
      <c r="G98" s="5">
        <v>3</v>
      </c>
    </row>
    <row r="99" spans="1:7" ht="14.5" customHeight="1">
      <c r="A99" s="21" t="s">
        <v>729</v>
      </c>
      <c r="B99" s="22" t="s">
        <v>1197</v>
      </c>
      <c r="C99" s="21" t="s">
        <v>767</v>
      </c>
      <c r="D99" s="23">
        <v>1000000</v>
      </c>
      <c r="E99" s="24" t="s">
        <v>65</v>
      </c>
      <c r="F99" s="38"/>
      <c r="G99" s="49"/>
    </row>
    <row r="100" spans="1:7" ht="14.5" customHeight="1">
      <c r="A100" s="21" t="s">
        <v>729</v>
      </c>
      <c r="B100" s="22" t="s">
        <v>1197</v>
      </c>
      <c r="C100" s="21" t="s">
        <v>773</v>
      </c>
      <c r="D100" s="23">
        <v>1105800</v>
      </c>
      <c r="E100" s="24" t="s">
        <v>78</v>
      </c>
      <c r="F100" s="38"/>
      <c r="G100" s="49"/>
    </row>
    <row r="101" spans="1:7" ht="14.5" customHeight="1">
      <c r="A101" s="21" t="s">
        <v>729</v>
      </c>
      <c r="B101" s="22" t="s">
        <v>1197</v>
      </c>
      <c r="C101" s="21" t="s">
        <v>784</v>
      </c>
      <c r="D101" s="23">
        <v>1105800</v>
      </c>
      <c r="E101" s="24" t="s">
        <v>785</v>
      </c>
      <c r="F101" s="38"/>
      <c r="G101" s="49"/>
    </row>
    <row r="102" spans="1:7" ht="14.5" customHeight="1">
      <c r="A102" s="21" t="s">
        <v>729</v>
      </c>
      <c r="B102" s="22" t="s">
        <v>1197</v>
      </c>
      <c r="C102" s="21" t="s">
        <v>809</v>
      </c>
      <c r="D102" s="23">
        <v>1105800</v>
      </c>
      <c r="E102" s="24" t="s">
        <v>140</v>
      </c>
      <c r="F102" s="38"/>
      <c r="G102" s="49"/>
    </row>
    <row r="103" spans="1:7" ht="14.5" customHeight="1">
      <c r="A103" s="21" t="s">
        <v>729</v>
      </c>
      <c r="B103" s="22" t="s">
        <v>1197</v>
      </c>
      <c r="C103" s="21" t="s">
        <v>810</v>
      </c>
      <c r="D103" s="23">
        <v>757800</v>
      </c>
      <c r="E103" s="24" t="s">
        <v>140</v>
      </c>
      <c r="F103" s="38"/>
      <c r="G103" s="49"/>
    </row>
    <row r="104" spans="1:7" ht="14.5" customHeight="1">
      <c r="A104" s="21" t="s">
        <v>729</v>
      </c>
      <c r="B104" s="22" t="s">
        <v>1197</v>
      </c>
      <c r="C104" s="21" t="s">
        <v>811</v>
      </c>
      <c r="D104" s="23">
        <v>1105800</v>
      </c>
      <c r="E104" s="24" t="s">
        <v>140</v>
      </c>
      <c r="F104" s="38"/>
      <c r="G104" s="49"/>
    </row>
    <row r="105" spans="1:7" ht="14.5" customHeight="1">
      <c r="A105" s="21" t="s">
        <v>729</v>
      </c>
      <c r="B105" s="22" t="s">
        <v>1197</v>
      </c>
      <c r="C105" s="21" t="s">
        <v>812</v>
      </c>
      <c r="D105" s="23">
        <v>1105800</v>
      </c>
      <c r="E105" s="24" t="s">
        <v>140</v>
      </c>
      <c r="F105" s="38"/>
      <c r="G105" s="49"/>
    </row>
    <row r="106" spans="1:7" ht="14.5" customHeight="1">
      <c r="A106" s="21" t="s">
        <v>729</v>
      </c>
      <c r="B106" s="22" t="s">
        <v>1197</v>
      </c>
      <c r="C106" s="21" t="s">
        <v>813</v>
      </c>
      <c r="D106" s="23">
        <v>1105800</v>
      </c>
      <c r="E106" s="24" t="s">
        <v>140</v>
      </c>
      <c r="F106" s="38"/>
      <c r="G106" s="49"/>
    </row>
    <row r="107" spans="1:7" ht="14.5" customHeight="1">
      <c r="A107" s="21" t="s">
        <v>729</v>
      </c>
      <c r="B107" s="22" t="s">
        <v>1197</v>
      </c>
      <c r="C107" s="21" t="s">
        <v>852</v>
      </c>
      <c r="D107" s="23">
        <v>1105800</v>
      </c>
      <c r="E107" s="24" t="s">
        <v>207</v>
      </c>
      <c r="F107" s="38"/>
      <c r="G107" s="49"/>
    </row>
    <row r="108" spans="1:7" ht="14.5" customHeight="1">
      <c r="A108" s="21" t="s">
        <v>729</v>
      </c>
      <c r="B108" s="22" t="s">
        <v>1197</v>
      </c>
      <c r="C108" s="21" t="s">
        <v>853</v>
      </c>
      <c r="D108" s="23">
        <v>1105800</v>
      </c>
      <c r="E108" s="24" t="s">
        <v>207</v>
      </c>
      <c r="F108" s="38"/>
      <c r="G108" s="49"/>
    </row>
    <row r="109" spans="1:7" ht="14.5" customHeight="1">
      <c r="A109" s="21" t="s">
        <v>729</v>
      </c>
      <c r="B109" s="22" t="s">
        <v>1197</v>
      </c>
      <c r="C109" s="21" t="s">
        <v>861</v>
      </c>
      <c r="D109" s="23">
        <v>1105800</v>
      </c>
      <c r="E109" s="24" t="s">
        <v>233</v>
      </c>
      <c r="F109" s="38"/>
      <c r="G109" s="49"/>
    </row>
    <row r="110" spans="1:7" ht="14.5" customHeight="1">
      <c r="A110" s="21" t="s">
        <v>729</v>
      </c>
      <c r="B110" s="22" t="s">
        <v>1197</v>
      </c>
      <c r="C110" s="21" t="s">
        <v>862</v>
      </c>
      <c r="D110" s="23">
        <v>1105800</v>
      </c>
      <c r="E110" s="24" t="s">
        <v>233</v>
      </c>
      <c r="F110" s="38"/>
      <c r="G110" s="49"/>
    </row>
    <row r="111" spans="1:7" ht="14.5" customHeight="1">
      <c r="A111" s="21" t="s">
        <v>729</v>
      </c>
      <c r="B111" s="22" t="s">
        <v>1197</v>
      </c>
      <c r="C111" s="21" t="s">
        <v>863</v>
      </c>
      <c r="D111" s="23">
        <v>944000</v>
      </c>
      <c r="E111" s="24" t="s">
        <v>233</v>
      </c>
      <c r="F111" s="38"/>
      <c r="G111" s="49"/>
    </row>
    <row r="112" spans="1:7" ht="14.5" customHeight="1">
      <c r="A112" s="21" t="s">
        <v>729</v>
      </c>
      <c r="B112" s="22" t="s">
        <v>1197</v>
      </c>
      <c r="C112" s="21" t="s">
        <v>864</v>
      </c>
      <c r="D112" s="23">
        <v>1105800</v>
      </c>
      <c r="E112" s="24" t="s">
        <v>233</v>
      </c>
      <c r="F112" s="38"/>
      <c r="G112" s="49"/>
    </row>
    <row r="113" spans="1:7" ht="14.5" customHeight="1">
      <c r="A113" s="21" t="s">
        <v>729</v>
      </c>
      <c r="B113" s="22" t="s">
        <v>1197</v>
      </c>
      <c r="C113" s="21" t="s">
        <v>915</v>
      </c>
      <c r="D113" s="23">
        <v>1105800</v>
      </c>
      <c r="E113" s="24" t="s">
        <v>916</v>
      </c>
      <c r="F113" s="38"/>
      <c r="G113" s="49"/>
    </row>
    <row r="114" spans="1:7" ht="14.5" customHeight="1">
      <c r="A114" s="21" t="s">
        <v>729</v>
      </c>
      <c r="B114" s="22" t="s">
        <v>1197</v>
      </c>
      <c r="C114" s="21" t="s">
        <v>937</v>
      </c>
      <c r="D114" s="23">
        <v>1000000</v>
      </c>
      <c r="E114" s="24" t="s">
        <v>347</v>
      </c>
      <c r="F114" s="38"/>
      <c r="G114" s="49"/>
    </row>
    <row r="115" spans="1:7" ht="14.5" customHeight="1">
      <c r="A115" s="21" t="s">
        <v>729</v>
      </c>
      <c r="B115" s="22" t="s">
        <v>1197</v>
      </c>
      <c r="C115" s="21" t="s">
        <v>938</v>
      </c>
      <c r="D115" s="23">
        <v>1000000</v>
      </c>
      <c r="E115" s="24" t="s">
        <v>347</v>
      </c>
      <c r="F115" s="38"/>
      <c r="G115" s="49"/>
    </row>
    <row r="116" spans="1:7" ht="14.5" customHeight="1">
      <c r="A116" s="21" t="s">
        <v>729</v>
      </c>
      <c r="B116" s="22" t="s">
        <v>1197</v>
      </c>
      <c r="C116" s="21" t="s">
        <v>1050</v>
      </c>
      <c r="D116" s="23">
        <v>1105800</v>
      </c>
      <c r="E116" s="24" t="s">
        <v>527</v>
      </c>
      <c r="F116" s="38"/>
      <c r="G116" s="49"/>
    </row>
    <row r="117" spans="1:7" ht="14.5" customHeight="1">
      <c r="A117" s="21" t="s">
        <v>729</v>
      </c>
      <c r="B117" s="22" t="s">
        <v>1197</v>
      </c>
      <c r="C117" s="21" t="s">
        <v>1069</v>
      </c>
      <c r="D117" s="23">
        <v>1105800</v>
      </c>
      <c r="E117" s="24" t="s">
        <v>567</v>
      </c>
      <c r="F117" s="38"/>
      <c r="G117" s="49"/>
    </row>
    <row r="118" spans="1:7" ht="14.5" customHeight="1">
      <c r="A118" s="21" t="s">
        <v>729</v>
      </c>
      <c r="B118" s="22" t="s">
        <v>1197</v>
      </c>
      <c r="C118" s="21" t="s">
        <v>1070</v>
      </c>
      <c r="D118" s="23">
        <v>1105800</v>
      </c>
      <c r="E118" s="24" t="s">
        <v>567</v>
      </c>
      <c r="F118" s="38"/>
      <c r="G118" s="49"/>
    </row>
    <row r="119" spans="1:7" ht="14.5" customHeight="1">
      <c r="A119" s="21" t="s">
        <v>729</v>
      </c>
      <c r="B119" s="22" t="s">
        <v>1197</v>
      </c>
      <c r="C119" s="21" t="s">
        <v>1071</v>
      </c>
      <c r="D119" s="23">
        <v>1105800</v>
      </c>
      <c r="E119" s="24" t="s">
        <v>567</v>
      </c>
      <c r="F119" s="38"/>
      <c r="G119" s="49"/>
    </row>
    <row r="120" spans="1:7" ht="14.5" customHeight="1">
      <c r="A120" s="21" t="s">
        <v>729</v>
      </c>
      <c r="B120" s="22" t="s">
        <v>1197</v>
      </c>
      <c r="C120" s="21" t="s">
        <v>1075</v>
      </c>
      <c r="D120" s="23">
        <v>1105800</v>
      </c>
      <c r="E120" s="24" t="s">
        <v>571</v>
      </c>
      <c r="F120" s="38"/>
      <c r="G120" s="49"/>
    </row>
    <row r="121" spans="1:7" ht="14.5" customHeight="1">
      <c r="A121" s="21" t="s">
        <v>729</v>
      </c>
      <c r="B121" s="22" t="s">
        <v>1197</v>
      </c>
      <c r="C121" s="21" t="s">
        <v>1076</v>
      </c>
      <c r="D121" s="23">
        <v>1105800</v>
      </c>
      <c r="E121" s="24" t="s">
        <v>571</v>
      </c>
      <c r="F121" s="38"/>
      <c r="G121" s="49"/>
    </row>
    <row r="122" spans="1:7" ht="14.5" customHeight="1">
      <c r="A122" s="21" t="s">
        <v>729</v>
      </c>
      <c r="B122" s="22" t="s">
        <v>1197</v>
      </c>
      <c r="C122" s="21" t="s">
        <v>1077</v>
      </c>
      <c r="D122" s="23">
        <v>1105800</v>
      </c>
      <c r="E122" s="24" t="s">
        <v>571</v>
      </c>
      <c r="F122" s="38"/>
      <c r="G122" s="49"/>
    </row>
    <row r="123" spans="1:7" ht="14.5" customHeight="1">
      <c r="A123" s="21" t="s">
        <v>729</v>
      </c>
      <c r="B123" s="22" t="s">
        <v>1197</v>
      </c>
      <c r="C123" s="21" t="s">
        <v>1100</v>
      </c>
      <c r="D123" s="23">
        <v>800000</v>
      </c>
      <c r="E123" s="24" t="s">
        <v>600</v>
      </c>
      <c r="F123" s="38"/>
      <c r="G123" s="49"/>
    </row>
    <row r="124" spans="1:7" ht="14.5" customHeight="1">
      <c r="A124" s="21" t="s">
        <v>729</v>
      </c>
      <c r="B124" s="22" t="s">
        <v>1197</v>
      </c>
      <c r="C124" s="21" t="s">
        <v>1101</v>
      </c>
      <c r="D124" s="23">
        <v>1105800</v>
      </c>
      <c r="E124" s="24" t="s">
        <v>600</v>
      </c>
      <c r="F124" s="38"/>
      <c r="G124" s="49"/>
    </row>
    <row r="125" spans="1:7" ht="14.5" customHeight="1">
      <c r="A125" s="21" t="s">
        <v>729</v>
      </c>
      <c r="B125" s="22" t="s">
        <v>1197</v>
      </c>
      <c r="C125" s="21" t="s">
        <v>1102</v>
      </c>
      <c r="D125" s="23">
        <v>1105800</v>
      </c>
      <c r="E125" s="24" t="s">
        <v>600</v>
      </c>
      <c r="F125" s="38"/>
      <c r="G125" s="49"/>
    </row>
    <row r="126" spans="1:7" ht="14.5" customHeight="1">
      <c r="A126" s="21" t="s">
        <v>729</v>
      </c>
      <c r="B126" s="22" t="s">
        <v>1197</v>
      </c>
      <c r="C126" s="21" t="s">
        <v>1103</v>
      </c>
      <c r="D126" s="23">
        <v>1105800</v>
      </c>
      <c r="E126" s="24" t="s">
        <v>600</v>
      </c>
      <c r="F126" s="38"/>
      <c r="G126" s="49"/>
    </row>
    <row r="127" spans="1:7" ht="14.5" customHeight="1">
      <c r="A127" s="21" t="s">
        <v>729</v>
      </c>
      <c r="B127" s="22" t="s">
        <v>1197</v>
      </c>
      <c r="C127" s="21" t="s">
        <v>1104</v>
      </c>
      <c r="D127" s="23">
        <v>1105800</v>
      </c>
      <c r="E127" s="24" t="s">
        <v>600</v>
      </c>
      <c r="F127" s="38"/>
      <c r="G127" s="49"/>
    </row>
    <row r="128" spans="1:7" ht="14.5" customHeight="1">
      <c r="A128" s="21" t="s">
        <v>729</v>
      </c>
      <c r="B128" s="22" t="s">
        <v>1197</v>
      </c>
      <c r="C128" s="21" t="s">
        <v>1154</v>
      </c>
      <c r="D128" s="23">
        <v>1105800</v>
      </c>
      <c r="E128" s="24" t="s">
        <v>1155</v>
      </c>
      <c r="F128" s="38"/>
      <c r="G128" s="49"/>
    </row>
    <row r="129" spans="1:7" ht="14.5" customHeight="1">
      <c r="A129" s="21" t="s">
        <v>729</v>
      </c>
      <c r="B129" s="22" t="s">
        <v>1197</v>
      </c>
      <c r="C129" s="21" t="s">
        <v>1156</v>
      </c>
      <c r="D129" s="23">
        <v>1105800</v>
      </c>
      <c r="E129" s="24" t="s">
        <v>1155</v>
      </c>
      <c r="F129" s="38"/>
      <c r="G129" s="49"/>
    </row>
    <row r="130" spans="1:7" ht="14.5" customHeight="1">
      <c r="A130" s="21" t="s">
        <v>729</v>
      </c>
      <c r="B130" s="22" t="s">
        <v>1197</v>
      </c>
      <c r="C130" s="21" t="s">
        <v>1157</v>
      </c>
      <c r="D130" s="23">
        <v>928000</v>
      </c>
      <c r="E130" s="24" t="s">
        <v>1155</v>
      </c>
      <c r="F130" s="38"/>
      <c r="G130" s="49"/>
    </row>
    <row r="131" spans="1:7" ht="14.5" customHeight="1">
      <c r="A131" s="21" t="s">
        <v>729</v>
      </c>
      <c r="B131" s="22" t="s">
        <v>1197</v>
      </c>
      <c r="C131" s="21" t="s">
        <v>1158</v>
      </c>
      <c r="D131" s="23">
        <v>1105800</v>
      </c>
      <c r="E131" s="24" t="s">
        <v>1155</v>
      </c>
      <c r="F131" s="25">
        <f>SUM(D99:D131)</f>
        <v>35180600</v>
      </c>
      <c r="G131" s="49">
        <v>33</v>
      </c>
    </row>
    <row r="132" spans="1:7" ht="14.5" customHeight="1">
      <c r="A132" s="2" t="s">
        <v>729</v>
      </c>
      <c r="B132" s="3" t="s">
        <v>1198</v>
      </c>
      <c r="C132" s="2" t="s">
        <v>775</v>
      </c>
      <c r="D132" s="4">
        <v>1105800</v>
      </c>
      <c r="E132" s="8" t="s">
        <v>776</v>
      </c>
    </row>
    <row r="133" spans="1:7" ht="14.5" customHeight="1">
      <c r="A133" s="2" t="s">
        <v>729</v>
      </c>
      <c r="B133" s="3" t="s">
        <v>1198</v>
      </c>
      <c r="C133" s="2" t="s">
        <v>898</v>
      </c>
      <c r="D133" s="4">
        <v>3700000</v>
      </c>
      <c r="E133" s="8" t="s">
        <v>285</v>
      </c>
    </row>
    <row r="134" spans="1:7" ht="14.5" customHeight="1">
      <c r="A134" s="2" t="s">
        <v>729</v>
      </c>
      <c r="B134" s="3" t="s">
        <v>1198</v>
      </c>
      <c r="C134" s="2" t="s">
        <v>899</v>
      </c>
      <c r="D134" s="4">
        <v>2250000</v>
      </c>
      <c r="E134" s="8" t="s">
        <v>285</v>
      </c>
      <c r="F134" s="6">
        <f>SUM(D132:D134)</f>
        <v>7055800</v>
      </c>
      <c r="G134" s="5">
        <v>3</v>
      </c>
    </row>
    <row r="135" spans="1:7" ht="14.5" customHeight="1">
      <c r="A135" s="21" t="s">
        <v>729</v>
      </c>
      <c r="B135" s="22" t="s">
        <v>1196</v>
      </c>
      <c r="C135" s="21" t="s">
        <v>1027</v>
      </c>
      <c r="D135" s="23">
        <v>1250000</v>
      </c>
      <c r="E135" s="24" t="s">
        <v>1028</v>
      </c>
      <c r="F135" s="25">
        <f>D135</f>
        <v>1250000</v>
      </c>
      <c r="G135" s="49">
        <v>1</v>
      </c>
    </row>
    <row r="136" spans="1:7" ht="14.5" customHeight="1">
      <c r="A136" s="2" t="s">
        <v>729</v>
      </c>
      <c r="B136" s="3" t="s">
        <v>1199</v>
      </c>
      <c r="C136" s="2" t="s">
        <v>948</v>
      </c>
      <c r="D136" s="4">
        <v>1500000</v>
      </c>
      <c r="E136" s="8" t="s">
        <v>949</v>
      </c>
      <c r="F136" s="6">
        <f>D136</f>
        <v>1500000</v>
      </c>
      <c r="G136" s="5">
        <v>1</v>
      </c>
    </row>
    <row r="137" spans="1:7" ht="14.5" customHeight="1">
      <c r="A137" s="21" t="s">
        <v>729</v>
      </c>
      <c r="B137" s="22" t="s">
        <v>1200</v>
      </c>
      <c r="C137" s="21" t="s">
        <v>748</v>
      </c>
      <c r="D137" s="23">
        <v>750000</v>
      </c>
      <c r="E137" s="24" t="s">
        <v>36</v>
      </c>
      <c r="F137" s="38"/>
      <c r="G137" s="49"/>
    </row>
    <row r="138" spans="1:7" ht="14.5" customHeight="1">
      <c r="A138" s="21" t="s">
        <v>729</v>
      </c>
      <c r="B138" s="22" t="s">
        <v>1200</v>
      </c>
      <c r="C138" s="21" t="s">
        <v>749</v>
      </c>
      <c r="D138" s="23">
        <v>1000000</v>
      </c>
      <c r="E138" s="24" t="s">
        <v>36</v>
      </c>
      <c r="F138" s="38"/>
      <c r="G138" s="49"/>
    </row>
    <row r="139" spans="1:7" ht="14.5" customHeight="1">
      <c r="A139" s="21" t="s">
        <v>729</v>
      </c>
      <c r="B139" s="22" t="s">
        <v>1200</v>
      </c>
      <c r="C139" s="21" t="s">
        <v>798</v>
      </c>
      <c r="D139" s="23">
        <v>750000</v>
      </c>
      <c r="E139" s="24" t="s">
        <v>118</v>
      </c>
      <c r="F139" s="38"/>
      <c r="G139" s="49"/>
    </row>
    <row r="140" spans="1:7" ht="14.5" customHeight="1">
      <c r="A140" s="21" t="s">
        <v>729</v>
      </c>
      <c r="B140" s="22" t="s">
        <v>1200</v>
      </c>
      <c r="C140" s="21" t="s">
        <v>799</v>
      </c>
      <c r="D140" s="23">
        <v>2000000</v>
      </c>
      <c r="E140" s="24" t="s">
        <v>118</v>
      </c>
      <c r="F140" s="38"/>
      <c r="G140" s="49"/>
    </row>
    <row r="141" spans="1:7" ht="14.5" customHeight="1">
      <c r="A141" s="21" t="s">
        <v>729</v>
      </c>
      <c r="B141" s="22" t="s">
        <v>1200</v>
      </c>
      <c r="C141" s="21" t="s">
        <v>800</v>
      </c>
      <c r="D141" s="23">
        <v>1000000</v>
      </c>
      <c r="E141" s="24" t="s">
        <v>118</v>
      </c>
      <c r="F141" s="38"/>
      <c r="G141" s="49"/>
    </row>
    <row r="142" spans="1:7" ht="14.5" customHeight="1">
      <c r="A142" s="21" t="s">
        <v>729</v>
      </c>
      <c r="B142" s="22" t="s">
        <v>1200</v>
      </c>
      <c r="C142" s="21" t="s">
        <v>881</v>
      </c>
      <c r="D142" s="23">
        <v>656000</v>
      </c>
      <c r="E142" s="24" t="s">
        <v>263</v>
      </c>
      <c r="F142" s="38"/>
      <c r="G142" s="49"/>
    </row>
    <row r="143" spans="1:7" ht="14.5" customHeight="1">
      <c r="A143" s="21" t="s">
        <v>729</v>
      </c>
      <c r="B143" s="22" t="s">
        <v>1200</v>
      </c>
      <c r="C143" s="21" t="s">
        <v>882</v>
      </c>
      <c r="D143" s="23">
        <v>750000</v>
      </c>
      <c r="E143" s="24" t="s">
        <v>263</v>
      </c>
      <c r="F143" s="38"/>
      <c r="G143" s="49"/>
    </row>
    <row r="144" spans="1:7" ht="14.5" customHeight="1">
      <c r="A144" s="21" t="s">
        <v>729</v>
      </c>
      <c r="B144" s="22" t="s">
        <v>1200</v>
      </c>
      <c r="C144" s="21" t="s">
        <v>985</v>
      </c>
      <c r="D144" s="23">
        <v>1105800</v>
      </c>
      <c r="E144" s="24" t="s">
        <v>424</v>
      </c>
      <c r="F144" s="25">
        <f>SUM(D137:D144)</f>
        <v>8011800</v>
      </c>
      <c r="G144" s="49">
        <v>8</v>
      </c>
    </row>
    <row r="145" spans="1:7" ht="14.5" customHeight="1">
      <c r="A145" s="2" t="s">
        <v>729</v>
      </c>
      <c r="B145" s="3" t="s">
        <v>1201</v>
      </c>
      <c r="C145" s="2" t="s">
        <v>779</v>
      </c>
      <c r="D145" s="4">
        <v>1105800</v>
      </c>
      <c r="E145" s="8" t="s">
        <v>89</v>
      </c>
    </row>
    <row r="146" spans="1:7" ht="14.5" customHeight="1">
      <c r="A146" s="2" t="s">
        <v>729</v>
      </c>
      <c r="B146" s="3" t="s">
        <v>1201</v>
      </c>
      <c r="C146" s="2" t="s">
        <v>894</v>
      </c>
      <c r="D146" s="4">
        <v>750000</v>
      </c>
      <c r="E146" s="8" t="s">
        <v>273</v>
      </c>
    </row>
    <row r="147" spans="1:7" ht="14.5" customHeight="1">
      <c r="A147" s="2" t="s">
        <v>729</v>
      </c>
      <c r="B147" s="3" t="s">
        <v>1201</v>
      </c>
      <c r="C147" s="2" t="s">
        <v>895</v>
      </c>
      <c r="D147" s="4">
        <v>1000000</v>
      </c>
      <c r="E147" s="8" t="s">
        <v>273</v>
      </c>
      <c r="F147" s="6">
        <f>SUM(D145:D147)</f>
        <v>2855800</v>
      </c>
      <c r="G147" s="5">
        <v>3</v>
      </c>
    </row>
    <row r="148" spans="1:7" ht="14.5" customHeight="1">
      <c r="A148" s="21" t="s">
        <v>729</v>
      </c>
      <c r="B148" s="22" t="s">
        <v>1204</v>
      </c>
      <c r="C148" s="21" t="s">
        <v>866</v>
      </c>
      <c r="D148" s="23">
        <v>1105800</v>
      </c>
      <c r="E148" s="24" t="s">
        <v>867</v>
      </c>
      <c r="F148" s="25">
        <f>D148</f>
        <v>1105800</v>
      </c>
      <c r="G148" s="49">
        <v>1</v>
      </c>
    </row>
    <row r="149" spans="1:7" ht="14.5" customHeight="1">
      <c r="A149" s="2" t="s">
        <v>729</v>
      </c>
      <c r="B149" s="3" t="s">
        <v>1203</v>
      </c>
      <c r="C149" s="2" t="s">
        <v>887</v>
      </c>
      <c r="D149" s="4">
        <v>1950000</v>
      </c>
      <c r="E149" s="8" t="s">
        <v>888</v>
      </c>
    </row>
    <row r="150" spans="1:7" ht="14.5" customHeight="1">
      <c r="A150" s="2" t="s">
        <v>729</v>
      </c>
      <c r="B150" s="3" t="s">
        <v>1203</v>
      </c>
      <c r="C150" s="2" t="s">
        <v>889</v>
      </c>
      <c r="D150" s="4">
        <v>2550000</v>
      </c>
      <c r="E150" s="8" t="s">
        <v>888</v>
      </c>
    </row>
    <row r="151" spans="1:7" ht="14.5" customHeight="1">
      <c r="A151" s="2" t="s">
        <v>729</v>
      </c>
      <c r="B151" s="3" t="s">
        <v>1203</v>
      </c>
      <c r="C151" s="2" t="s">
        <v>1051</v>
      </c>
      <c r="D151" s="4">
        <v>491571</v>
      </c>
      <c r="E151" s="8" t="s">
        <v>534</v>
      </c>
    </row>
    <row r="152" spans="1:7" ht="14.5" customHeight="1">
      <c r="A152" s="2" t="s">
        <v>729</v>
      </c>
      <c r="B152" s="3" t="s">
        <v>1203</v>
      </c>
      <c r="C152" s="2" t="s">
        <v>1066</v>
      </c>
      <c r="D152" s="4">
        <v>1105800</v>
      </c>
      <c r="E152" s="8" t="s">
        <v>1067</v>
      </c>
    </row>
    <row r="153" spans="1:7" ht="14.5" customHeight="1">
      <c r="A153" s="2" t="s">
        <v>729</v>
      </c>
      <c r="B153" s="3" t="s">
        <v>1203</v>
      </c>
      <c r="C153" s="2" t="s">
        <v>1068</v>
      </c>
      <c r="D153" s="4">
        <v>500000</v>
      </c>
      <c r="E153" s="8" t="s">
        <v>1067</v>
      </c>
      <c r="F153" s="6">
        <f>SUM(D149:D153)</f>
        <v>6597371</v>
      </c>
      <c r="G153" s="5">
        <v>5</v>
      </c>
    </row>
    <row r="154" spans="1:7" ht="14.5" customHeight="1">
      <c r="A154" s="21" t="s">
        <v>729</v>
      </c>
      <c r="B154" s="22" t="s">
        <v>1202</v>
      </c>
      <c r="C154" s="21" t="s">
        <v>738</v>
      </c>
      <c r="D154" s="23">
        <v>1105800</v>
      </c>
      <c r="E154" s="24" t="s">
        <v>18</v>
      </c>
      <c r="F154" s="38"/>
      <c r="G154" s="49"/>
    </row>
    <row r="155" spans="1:7" ht="14.5" customHeight="1">
      <c r="A155" s="21" t="s">
        <v>729</v>
      </c>
      <c r="B155" s="22" t="s">
        <v>1202</v>
      </c>
      <c r="C155" s="21" t="s">
        <v>739</v>
      </c>
      <c r="D155" s="23">
        <v>1105800</v>
      </c>
      <c r="E155" s="24" t="s">
        <v>18</v>
      </c>
      <c r="F155" s="38"/>
      <c r="G155" s="49"/>
    </row>
    <row r="156" spans="1:7" ht="14.5" customHeight="1">
      <c r="A156" s="21" t="s">
        <v>729</v>
      </c>
      <c r="B156" s="22" t="s">
        <v>1202</v>
      </c>
      <c r="C156" s="21" t="s">
        <v>740</v>
      </c>
      <c r="D156" s="23">
        <v>1105800</v>
      </c>
      <c r="E156" s="24" t="s">
        <v>18</v>
      </c>
      <c r="F156" s="38"/>
      <c r="G156" s="49"/>
    </row>
    <row r="157" spans="1:7" ht="14.5" customHeight="1">
      <c r="A157" s="21" t="s">
        <v>729</v>
      </c>
      <c r="B157" s="22" t="s">
        <v>1202</v>
      </c>
      <c r="C157" s="21" t="s">
        <v>793</v>
      </c>
      <c r="D157" s="23">
        <v>1105800</v>
      </c>
      <c r="E157" s="24" t="s">
        <v>113</v>
      </c>
      <c r="F157" s="38"/>
      <c r="G157" s="49"/>
    </row>
    <row r="158" spans="1:7" ht="14.5" customHeight="1">
      <c r="A158" s="21" t="s">
        <v>729</v>
      </c>
      <c r="B158" s="22" t="s">
        <v>1202</v>
      </c>
      <c r="C158" s="21" t="s">
        <v>794</v>
      </c>
      <c r="D158" s="23">
        <v>1105800</v>
      </c>
      <c r="E158" s="24" t="s">
        <v>113</v>
      </c>
      <c r="F158" s="38"/>
      <c r="G158" s="49"/>
    </row>
    <row r="159" spans="1:7" ht="14.5" customHeight="1">
      <c r="A159" s="21" t="s">
        <v>729</v>
      </c>
      <c r="B159" s="22" t="s">
        <v>1202</v>
      </c>
      <c r="C159" s="21" t="s">
        <v>986</v>
      </c>
      <c r="D159" s="23">
        <v>950000</v>
      </c>
      <c r="E159" s="24" t="s">
        <v>427</v>
      </c>
      <c r="F159" s="38"/>
      <c r="G159" s="49"/>
    </row>
    <row r="160" spans="1:7" ht="14.5" customHeight="1">
      <c r="A160" s="21" t="s">
        <v>729</v>
      </c>
      <c r="B160" s="22" t="s">
        <v>1202</v>
      </c>
      <c r="C160" s="21" t="s">
        <v>1008</v>
      </c>
      <c r="D160" s="23">
        <v>1105800</v>
      </c>
      <c r="E160" s="24" t="s">
        <v>461</v>
      </c>
      <c r="F160" s="38"/>
      <c r="G160" s="49"/>
    </row>
    <row r="161" spans="1:7" ht="14.5" customHeight="1">
      <c r="A161" s="21" t="s">
        <v>729</v>
      </c>
      <c r="B161" s="22" t="s">
        <v>1202</v>
      </c>
      <c r="C161" s="21" t="s">
        <v>1009</v>
      </c>
      <c r="D161" s="23">
        <v>1105800</v>
      </c>
      <c r="E161" s="24" t="s">
        <v>461</v>
      </c>
      <c r="F161" s="38"/>
      <c r="G161" s="49"/>
    </row>
    <row r="162" spans="1:7" ht="14.5" customHeight="1">
      <c r="A162" s="21" t="s">
        <v>729</v>
      </c>
      <c r="B162" s="22" t="s">
        <v>1202</v>
      </c>
      <c r="C162" s="21" t="s">
        <v>1010</v>
      </c>
      <c r="D162" s="23">
        <v>1105800</v>
      </c>
      <c r="E162" s="24" t="s">
        <v>461</v>
      </c>
      <c r="F162" s="38"/>
      <c r="G162" s="49"/>
    </row>
    <row r="163" spans="1:7" ht="14.5" customHeight="1">
      <c r="A163" s="21" t="s">
        <v>729</v>
      </c>
      <c r="B163" s="22" t="s">
        <v>1202</v>
      </c>
      <c r="C163" s="21" t="s">
        <v>1011</v>
      </c>
      <c r="D163" s="23">
        <v>1105800</v>
      </c>
      <c r="E163" s="24" t="s">
        <v>461</v>
      </c>
      <c r="F163" s="38"/>
      <c r="G163" s="49"/>
    </row>
    <row r="164" spans="1:7" ht="14.5" customHeight="1">
      <c r="A164" s="21" t="s">
        <v>729</v>
      </c>
      <c r="B164" s="22" t="s">
        <v>1202</v>
      </c>
      <c r="C164" s="21" t="s">
        <v>1012</v>
      </c>
      <c r="D164" s="23">
        <v>1105800</v>
      </c>
      <c r="E164" s="24" t="s">
        <v>461</v>
      </c>
      <c r="F164" s="38"/>
      <c r="G164" s="49"/>
    </row>
    <row r="165" spans="1:7" ht="14.5" customHeight="1">
      <c r="A165" s="21" t="s">
        <v>729</v>
      </c>
      <c r="B165" s="22" t="s">
        <v>1202</v>
      </c>
      <c r="C165" s="21" t="s">
        <v>1013</v>
      </c>
      <c r="D165" s="23">
        <v>1105800</v>
      </c>
      <c r="E165" s="24" t="s">
        <v>471</v>
      </c>
      <c r="F165" s="38"/>
      <c r="G165" s="49"/>
    </row>
    <row r="166" spans="1:7" ht="14.5" customHeight="1">
      <c r="A166" s="21" t="s">
        <v>729</v>
      </c>
      <c r="B166" s="22" t="s">
        <v>1202</v>
      </c>
      <c r="C166" s="21" t="s">
        <v>1014</v>
      </c>
      <c r="D166" s="23">
        <v>1105800</v>
      </c>
      <c r="E166" s="24" t="s">
        <v>471</v>
      </c>
      <c r="F166" s="38"/>
      <c r="G166" s="49"/>
    </row>
    <row r="167" spans="1:7" ht="14.5" customHeight="1">
      <c r="A167" s="21" t="s">
        <v>729</v>
      </c>
      <c r="B167" s="22" t="s">
        <v>1202</v>
      </c>
      <c r="C167" s="21" t="s">
        <v>1046</v>
      </c>
      <c r="D167" s="23">
        <v>1105800</v>
      </c>
      <c r="E167" s="24" t="s">
        <v>1047</v>
      </c>
      <c r="F167" s="38"/>
      <c r="G167" s="49"/>
    </row>
    <row r="168" spans="1:7" ht="14.5" customHeight="1">
      <c r="A168" s="21" t="s">
        <v>729</v>
      </c>
      <c r="B168" s="22" t="s">
        <v>1202</v>
      </c>
      <c r="C168" s="21" t="s">
        <v>1048</v>
      </c>
      <c r="D168" s="23">
        <v>1105800</v>
      </c>
      <c r="E168" s="24" t="s">
        <v>1047</v>
      </c>
      <c r="F168" s="38"/>
      <c r="G168" s="49"/>
    </row>
    <row r="169" spans="1:7" ht="14.5" customHeight="1">
      <c r="A169" s="21" t="s">
        <v>729</v>
      </c>
      <c r="B169" s="22" t="s">
        <v>1202</v>
      </c>
      <c r="C169" s="21" t="s">
        <v>1049</v>
      </c>
      <c r="D169" s="23">
        <v>1105800</v>
      </c>
      <c r="E169" s="24" t="s">
        <v>1047</v>
      </c>
      <c r="F169" s="38"/>
      <c r="G169" s="49"/>
    </row>
    <row r="170" spans="1:7" ht="14.5" customHeight="1">
      <c r="A170" s="21" t="s">
        <v>729</v>
      </c>
      <c r="B170" s="22" t="s">
        <v>1202</v>
      </c>
      <c r="C170" s="21" t="s">
        <v>1150</v>
      </c>
      <c r="D170" s="23">
        <v>1105800</v>
      </c>
      <c r="E170" s="24" t="s">
        <v>672</v>
      </c>
      <c r="F170" s="38"/>
      <c r="G170" s="49"/>
    </row>
    <row r="171" spans="1:7" ht="14.5" customHeight="1">
      <c r="A171" s="21" t="s">
        <v>729</v>
      </c>
      <c r="B171" s="22" t="s">
        <v>1202</v>
      </c>
      <c r="C171" s="21" t="s">
        <v>1151</v>
      </c>
      <c r="D171" s="23">
        <v>1105800</v>
      </c>
      <c r="E171" s="24" t="s">
        <v>672</v>
      </c>
      <c r="F171" s="25">
        <f>SUM(D154:D171)</f>
        <v>19748600</v>
      </c>
      <c r="G171" s="49">
        <v>18</v>
      </c>
    </row>
    <row r="172" spans="1:7" ht="14.5" customHeight="1">
      <c r="A172" s="2" t="s">
        <v>729</v>
      </c>
      <c r="B172" s="3" t="s">
        <v>1205</v>
      </c>
      <c r="C172" s="2" t="s">
        <v>752</v>
      </c>
      <c r="D172" s="4">
        <v>750000</v>
      </c>
      <c r="E172" s="8" t="s">
        <v>41</v>
      </c>
    </row>
    <row r="173" spans="1:7" ht="14.5" customHeight="1">
      <c r="A173" s="2" t="s">
        <v>729</v>
      </c>
      <c r="B173" s="3" t="s">
        <v>1205</v>
      </c>
      <c r="C173" s="2" t="s">
        <v>822</v>
      </c>
      <c r="D173" s="4">
        <v>1105800</v>
      </c>
      <c r="E173" s="8" t="s">
        <v>167</v>
      </c>
    </row>
    <row r="174" spans="1:7" ht="14.5" customHeight="1">
      <c r="A174" s="2" t="s">
        <v>729</v>
      </c>
      <c r="B174" s="3" t="s">
        <v>1205</v>
      </c>
      <c r="C174" s="2" t="s">
        <v>823</v>
      </c>
      <c r="D174" s="4">
        <v>1105800</v>
      </c>
      <c r="E174" s="8" t="s">
        <v>167</v>
      </c>
    </row>
    <row r="175" spans="1:7" ht="14.5" customHeight="1">
      <c r="A175" s="2" t="s">
        <v>729</v>
      </c>
      <c r="B175" s="3" t="s">
        <v>1205</v>
      </c>
      <c r="C175" s="2" t="s">
        <v>908</v>
      </c>
      <c r="D175" s="4">
        <v>1000000</v>
      </c>
      <c r="E175" s="8" t="s">
        <v>308</v>
      </c>
    </row>
    <row r="176" spans="1:7" ht="14.5" customHeight="1">
      <c r="A176" s="2" t="s">
        <v>729</v>
      </c>
      <c r="B176" s="3" t="s">
        <v>1205</v>
      </c>
      <c r="C176" s="2" t="s">
        <v>909</v>
      </c>
      <c r="D176" s="4">
        <v>1000000</v>
      </c>
      <c r="E176" s="8" t="s">
        <v>308</v>
      </c>
    </row>
    <row r="177" spans="1:5" ht="14.5" customHeight="1">
      <c r="A177" s="2" t="s">
        <v>729</v>
      </c>
      <c r="B177" s="3" t="s">
        <v>1205</v>
      </c>
      <c r="C177" s="2" t="s">
        <v>926</v>
      </c>
      <c r="D177" s="4">
        <v>1105800</v>
      </c>
      <c r="E177" s="8" t="s">
        <v>927</v>
      </c>
    </row>
    <row r="178" spans="1:5" ht="14.5" customHeight="1">
      <c r="A178" s="2" t="s">
        <v>729</v>
      </c>
      <c r="B178" s="3" t="s">
        <v>1205</v>
      </c>
      <c r="C178" s="2" t="s">
        <v>928</v>
      </c>
      <c r="D178" s="4">
        <v>1105800</v>
      </c>
      <c r="E178" s="8" t="s">
        <v>927</v>
      </c>
    </row>
    <row r="179" spans="1:5" ht="14.5" customHeight="1">
      <c r="A179" s="2" t="s">
        <v>729</v>
      </c>
      <c r="B179" s="3" t="s">
        <v>1205</v>
      </c>
      <c r="C179" s="2" t="s">
        <v>929</v>
      </c>
      <c r="D179" s="4">
        <v>600000</v>
      </c>
      <c r="E179" s="8" t="s">
        <v>927</v>
      </c>
    </row>
    <row r="180" spans="1:5" ht="14.5" customHeight="1">
      <c r="A180" s="2" t="s">
        <v>729</v>
      </c>
      <c r="B180" s="3" t="s">
        <v>1205</v>
      </c>
      <c r="C180" s="2" t="s">
        <v>930</v>
      </c>
      <c r="D180" s="4">
        <v>1105800</v>
      </c>
      <c r="E180" s="8" t="s">
        <v>927</v>
      </c>
    </row>
    <row r="181" spans="1:5" ht="14.5" customHeight="1">
      <c r="A181" s="2" t="s">
        <v>729</v>
      </c>
      <c r="B181" s="3" t="s">
        <v>1205</v>
      </c>
      <c r="C181" s="2" t="s">
        <v>972</v>
      </c>
      <c r="D181" s="4">
        <v>1000000</v>
      </c>
      <c r="E181" s="8" t="s">
        <v>409</v>
      </c>
    </row>
    <row r="182" spans="1:5" ht="14.5" customHeight="1">
      <c r="A182" s="2" t="s">
        <v>729</v>
      </c>
      <c r="B182" s="3" t="s">
        <v>1205</v>
      </c>
      <c r="C182" s="2" t="s">
        <v>973</v>
      </c>
      <c r="D182" s="4">
        <v>750000</v>
      </c>
      <c r="E182" s="8" t="s">
        <v>409</v>
      </c>
    </row>
    <row r="183" spans="1:5" ht="14.5" customHeight="1">
      <c r="A183" s="2" t="s">
        <v>729</v>
      </c>
      <c r="B183" s="3" t="s">
        <v>1205</v>
      </c>
      <c r="C183" s="2" t="s">
        <v>974</v>
      </c>
      <c r="D183" s="4">
        <v>750000</v>
      </c>
      <c r="E183" s="8" t="s">
        <v>409</v>
      </c>
    </row>
    <row r="184" spans="1:5" ht="14.5" customHeight="1">
      <c r="A184" s="2" t="s">
        <v>729</v>
      </c>
      <c r="B184" s="3" t="s">
        <v>1205</v>
      </c>
      <c r="C184" s="2" t="s">
        <v>1000</v>
      </c>
      <c r="D184" s="4">
        <v>2000000</v>
      </c>
      <c r="E184" s="8" t="s">
        <v>450</v>
      </c>
    </row>
    <row r="185" spans="1:5" ht="14.5" customHeight="1">
      <c r="A185" s="2" t="s">
        <v>729</v>
      </c>
      <c r="B185" s="3" t="s">
        <v>1205</v>
      </c>
      <c r="C185" s="2" t="s">
        <v>1078</v>
      </c>
      <c r="D185" s="4">
        <v>1105800</v>
      </c>
      <c r="E185" s="8" t="s">
        <v>575</v>
      </c>
    </row>
    <row r="186" spans="1:5" ht="14.5" customHeight="1">
      <c r="A186" s="2" t="s">
        <v>729</v>
      </c>
      <c r="B186" s="3" t="s">
        <v>1205</v>
      </c>
      <c r="C186" s="2" t="s">
        <v>1092</v>
      </c>
      <c r="D186" s="4">
        <v>1105800</v>
      </c>
      <c r="E186" s="8" t="s">
        <v>587</v>
      </c>
    </row>
    <row r="187" spans="1:5" ht="14.5" customHeight="1">
      <c r="A187" s="2" t="s">
        <v>729</v>
      </c>
      <c r="B187" s="3" t="s">
        <v>1205</v>
      </c>
      <c r="C187" s="2" t="s">
        <v>1121</v>
      </c>
      <c r="D187" s="4">
        <v>1105800</v>
      </c>
      <c r="E187" s="8" t="s">
        <v>629</v>
      </c>
    </row>
    <row r="188" spans="1:5" ht="14.5" customHeight="1">
      <c r="A188" s="2" t="s">
        <v>729</v>
      </c>
      <c r="B188" s="3" t="s">
        <v>1205</v>
      </c>
      <c r="C188" s="2" t="s">
        <v>1122</v>
      </c>
      <c r="D188" s="4">
        <v>400000</v>
      </c>
      <c r="E188" s="8" t="s">
        <v>629</v>
      </c>
    </row>
    <row r="189" spans="1:5" ht="14.5" customHeight="1">
      <c r="A189" s="2" t="s">
        <v>729</v>
      </c>
      <c r="B189" s="3" t="s">
        <v>1205</v>
      </c>
      <c r="C189" s="2" t="s">
        <v>1136</v>
      </c>
      <c r="D189" s="4">
        <v>1105800</v>
      </c>
      <c r="E189" s="8" t="s">
        <v>653</v>
      </c>
    </row>
    <row r="190" spans="1:5" ht="14.5" customHeight="1">
      <c r="A190" s="2" t="s">
        <v>729</v>
      </c>
      <c r="B190" s="3" t="s">
        <v>1205</v>
      </c>
      <c r="C190" s="2" t="s">
        <v>1137</v>
      </c>
      <c r="D190" s="4">
        <v>1105800</v>
      </c>
      <c r="E190" s="8" t="s">
        <v>653</v>
      </c>
    </row>
    <row r="191" spans="1:5" ht="14.5" customHeight="1">
      <c r="A191" s="2" t="s">
        <v>729</v>
      </c>
      <c r="B191" s="3" t="s">
        <v>1205</v>
      </c>
      <c r="C191" s="2" t="s">
        <v>1138</v>
      </c>
      <c r="D191" s="4">
        <v>1105800</v>
      </c>
      <c r="E191" s="8" t="s">
        <v>653</v>
      </c>
    </row>
    <row r="192" spans="1:5" ht="14.5" customHeight="1">
      <c r="A192" s="2" t="s">
        <v>729</v>
      </c>
      <c r="B192" s="3" t="s">
        <v>1205</v>
      </c>
      <c r="C192" s="2" t="s">
        <v>1142</v>
      </c>
      <c r="D192" s="4">
        <v>1105800</v>
      </c>
      <c r="E192" s="8" t="s">
        <v>663</v>
      </c>
    </row>
    <row r="193" spans="1:7" ht="14.5" customHeight="1">
      <c r="A193" s="2" t="s">
        <v>729</v>
      </c>
      <c r="B193" s="3" t="s">
        <v>1205</v>
      </c>
      <c r="C193" s="2" t="s">
        <v>1143</v>
      </c>
      <c r="D193" s="4">
        <v>1105800</v>
      </c>
      <c r="E193" s="8" t="s">
        <v>663</v>
      </c>
    </row>
    <row r="194" spans="1:7" ht="14.5" customHeight="1">
      <c r="A194" s="2" t="s">
        <v>729</v>
      </c>
      <c r="B194" s="3" t="s">
        <v>1205</v>
      </c>
      <c r="C194" s="2" t="s">
        <v>1171</v>
      </c>
      <c r="D194" s="4">
        <v>1000000</v>
      </c>
      <c r="E194" s="8" t="s">
        <v>697</v>
      </c>
    </row>
    <row r="195" spans="1:7" ht="14.5" customHeight="1">
      <c r="A195" s="2" t="s">
        <v>729</v>
      </c>
      <c r="B195" s="3" t="s">
        <v>1205</v>
      </c>
      <c r="C195" s="2" t="s">
        <v>1172</v>
      </c>
      <c r="D195" s="4">
        <v>2000000</v>
      </c>
      <c r="E195" s="8" t="s">
        <v>697</v>
      </c>
    </row>
    <row r="196" spans="1:7" ht="14.5" customHeight="1">
      <c r="A196" s="2" t="s">
        <v>729</v>
      </c>
      <c r="B196" s="3" t="s">
        <v>1205</v>
      </c>
      <c r="C196" s="2" t="s">
        <v>1173</v>
      </c>
      <c r="D196" s="4">
        <v>1000000</v>
      </c>
      <c r="E196" s="8" t="s">
        <v>697</v>
      </c>
      <c r="F196" s="6">
        <f>SUM(D172:D196)</f>
        <v>26625400</v>
      </c>
      <c r="G196" s="5">
        <v>25</v>
      </c>
    </row>
    <row r="197" spans="1:7" ht="14.5" customHeight="1">
      <c r="A197" s="21" t="s">
        <v>729</v>
      </c>
      <c r="B197" s="22" t="s">
        <v>1206</v>
      </c>
      <c r="C197" s="21" t="s">
        <v>804</v>
      </c>
      <c r="D197" s="23">
        <v>1105800</v>
      </c>
      <c r="E197" s="24" t="s">
        <v>805</v>
      </c>
      <c r="F197" s="38"/>
      <c r="G197" s="49"/>
    </row>
    <row r="198" spans="1:7" ht="14.5" customHeight="1">
      <c r="A198" s="21" t="s">
        <v>729</v>
      </c>
      <c r="B198" s="22" t="s">
        <v>1206</v>
      </c>
      <c r="C198" s="21" t="s">
        <v>832</v>
      </c>
      <c r="D198" s="23">
        <v>2000000</v>
      </c>
      <c r="E198" s="24" t="s">
        <v>180</v>
      </c>
      <c r="F198" s="38"/>
      <c r="G198" s="49"/>
    </row>
    <row r="199" spans="1:7" ht="14.5" customHeight="1">
      <c r="A199" s="21" t="s">
        <v>729</v>
      </c>
      <c r="B199" s="22" t="s">
        <v>1206</v>
      </c>
      <c r="C199" s="21" t="s">
        <v>833</v>
      </c>
      <c r="D199" s="23">
        <v>2000000</v>
      </c>
      <c r="E199" s="24" t="s">
        <v>180</v>
      </c>
      <c r="F199" s="38"/>
      <c r="G199" s="49"/>
    </row>
    <row r="200" spans="1:7" ht="14.5" customHeight="1">
      <c r="A200" s="21" t="s">
        <v>729</v>
      </c>
      <c r="B200" s="22" t="s">
        <v>1206</v>
      </c>
      <c r="C200" s="21" t="s">
        <v>837</v>
      </c>
      <c r="D200" s="23">
        <v>1050000</v>
      </c>
      <c r="E200" s="24" t="s">
        <v>189</v>
      </c>
      <c r="F200" s="38"/>
      <c r="G200" s="49"/>
    </row>
    <row r="201" spans="1:7" ht="14.5" customHeight="1">
      <c r="A201" s="21" t="s">
        <v>729</v>
      </c>
      <c r="B201" s="22" t="s">
        <v>1206</v>
      </c>
      <c r="C201" s="21" t="s">
        <v>838</v>
      </c>
      <c r="D201" s="23">
        <v>960000</v>
      </c>
      <c r="E201" s="24" t="s">
        <v>189</v>
      </c>
      <c r="F201" s="38"/>
      <c r="G201" s="49"/>
    </row>
    <row r="202" spans="1:7" ht="14.5" customHeight="1">
      <c r="A202" s="21" t="s">
        <v>729</v>
      </c>
      <c r="B202" s="22" t="s">
        <v>1206</v>
      </c>
      <c r="C202" s="21" t="s">
        <v>839</v>
      </c>
      <c r="D202" s="23">
        <v>1000000</v>
      </c>
      <c r="E202" s="24" t="s">
        <v>189</v>
      </c>
      <c r="F202" s="38"/>
      <c r="G202" s="49"/>
    </row>
    <row r="203" spans="1:7" ht="14.5" customHeight="1">
      <c r="A203" s="21" t="s">
        <v>729</v>
      </c>
      <c r="B203" s="22" t="s">
        <v>1206</v>
      </c>
      <c r="C203" s="21" t="s">
        <v>840</v>
      </c>
      <c r="D203" s="23">
        <v>1050000</v>
      </c>
      <c r="E203" s="24" t="s">
        <v>189</v>
      </c>
      <c r="F203" s="38"/>
      <c r="G203" s="49"/>
    </row>
    <row r="204" spans="1:7" ht="14.5" customHeight="1">
      <c r="A204" s="21" t="s">
        <v>729</v>
      </c>
      <c r="B204" s="22" t="s">
        <v>1206</v>
      </c>
      <c r="C204" s="21" t="s">
        <v>841</v>
      </c>
      <c r="D204" s="23">
        <v>1050000</v>
      </c>
      <c r="E204" s="24" t="s">
        <v>189</v>
      </c>
      <c r="F204" s="38"/>
      <c r="G204" s="49"/>
    </row>
    <row r="205" spans="1:7" ht="14.5" customHeight="1">
      <c r="A205" s="21" t="s">
        <v>729</v>
      </c>
      <c r="B205" s="22" t="s">
        <v>1206</v>
      </c>
      <c r="C205" s="21" t="s">
        <v>842</v>
      </c>
      <c r="D205" s="23">
        <v>1000000</v>
      </c>
      <c r="E205" s="24" t="s">
        <v>189</v>
      </c>
      <c r="F205" s="38"/>
      <c r="G205" s="49"/>
    </row>
    <row r="206" spans="1:7" ht="14.5" customHeight="1">
      <c r="A206" s="21" t="s">
        <v>729</v>
      </c>
      <c r="B206" s="22" t="s">
        <v>1206</v>
      </c>
      <c r="C206" s="21" t="s">
        <v>843</v>
      </c>
      <c r="D206" s="23">
        <v>1050000</v>
      </c>
      <c r="E206" s="24" t="s">
        <v>189</v>
      </c>
      <c r="F206" s="38"/>
      <c r="G206" s="49"/>
    </row>
    <row r="207" spans="1:7" ht="14.5" customHeight="1">
      <c r="A207" s="21" t="s">
        <v>729</v>
      </c>
      <c r="B207" s="22" t="s">
        <v>1206</v>
      </c>
      <c r="C207" s="21" t="s">
        <v>844</v>
      </c>
      <c r="D207" s="23">
        <v>600000</v>
      </c>
      <c r="E207" s="24" t="s">
        <v>189</v>
      </c>
      <c r="F207" s="38"/>
      <c r="G207" s="49"/>
    </row>
    <row r="208" spans="1:7" ht="14.5" customHeight="1">
      <c r="A208" s="21" t="s">
        <v>729</v>
      </c>
      <c r="B208" s="22" t="s">
        <v>1206</v>
      </c>
      <c r="C208" s="21" t="s">
        <v>845</v>
      </c>
      <c r="D208" s="23">
        <v>750000</v>
      </c>
      <c r="E208" s="24" t="s">
        <v>191</v>
      </c>
      <c r="F208" s="38"/>
      <c r="G208" s="49"/>
    </row>
    <row r="209" spans="1:7" ht="14.5" customHeight="1">
      <c r="A209" s="21" t="s">
        <v>729</v>
      </c>
      <c r="B209" s="22" t="s">
        <v>1206</v>
      </c>
      <c r="C209" s="21" t="s">
        <v>846</v>
      </c>
      <c r="D209" s="23">
        <v>750000</v>
      </c>
      <c r="E209" s="24" t="s">
        <v>191</v>
      </c>
      <c r="F209" s="38"/>
      <c r="G209" s="49"/>
    </row>
    <row r="210" spans="1:7" ht="14.5" customHeight="1">
      <c r="A210" s="21" t="s">
        <v>729</v>
      </c>
      <c r="B210" s="22" t="s">
        <v>1206</v>
      </c>
      <c r="C210" s="21" t="s">
        <v>847</v>
      </c>
      <c r="D210" s="23">
        <v>920000</v>
      </c>
      <c r="E210" s="24" t="s">
        <v>191</v>
      </c>
      <c r="F210" s="38"/>
      <c r="G210" s="49"/>
    </row>
    <row r="211" spans="1:7" ht="14.5" customHeight="1">
      <c r="A211" s="21" t="s">
        <v>729</v>
      </c>
      <c r="B211" s="22" t="s">
        <v>1206</v>
      </c>
      <c r="C211" s="21" t="s">
        <v>848</v>
      </c>
      <c r="D211" s="23">
        <v>750000</v>
      </c>
      <c r="E211" s="24" t="s">
        <v>191</v>
      </c>
      <c r="F211" s="38"/>
      <c r="G211" s="49"/>
    </row>
    <row r="212" spans="1:7" ht="14.5" customHeight="1">
      <c r="A212" s="21" t="s">
        <v>729</v>
      </c>
      <c r="B212" s="22" t="s">
        <v>1206</v>
      </c>
      <c r="C212" s="21" t="s">
        <v>981</v>
      </c>
      <c r="D212" s="23">
        <v>1105800</v>
      </c>
      <c r="E212" s="24" t="s">
        <v>982</v>
      </c>
      <c r="F212" s="38"/>
      <c r="G212" s="49"/>
    </row>
    <row r="213" spans="1:7" ht="14.5" customHeight="1">
      <c r="A213" s="21" t="s">
        <v>729</v>
      </c>
      <c r="B213" s="22" t="s">
        <v>1206</v>
      </c>
      <c r="C213" s="21" t="s">
        <v>983</v>
      </c>
      <c r="D213" s="23">
        <v>1105800</v>
      </c>
      <c r="E213" s="24" t="s">
        <v>982</v>
      </c>
      <c r="F213" s="38"/>
      <c r="G213" s="49"/>
    </row>
    <row r="214" spans="1:7" ht="14.5" customHeight="1">
      <c r="A214" s="21" t="s">
        <v>729</v>
      </c>
      <c r="B214" s="22" t="s">
        <v>1206</v>
      </c>
      <c r="C214" s="21" t="s">
        <v>1039</v>
      </c>
      <c r="D214" s="23">
        <v>1105800</v>
      </c>
      <c r="E214" s="24" t="s">
        <v>1040</v>
      </c>
      <c r="F214" s="38"/>
      <c r="G214" s="49"/>
    </row>
    <row r="215" spans="1:7" ht="14.5" customHeight="1">
      <c r="A215" s="21" t="s">
        <v>729</v>
      </c>
      <c r="B215" s="22" t="s">
        <v>1206</v>
      </c>
      <c r="C215" s="21" t="s">
        <v>1041</v>
      </c>
      <c r="D215" s="23">
        <v>1105800</v>
      </c>
      <c r="E215" s="24" t="s">
        <v>1040</v>
      </c>
      <c r="F215" s="38"/>
      <c r="G215" s="49"/>
    </row>
    <row r="216" spans="1:7" ht="14.5" customHeight="1">
      <c r="A216" s="21" t="s">
        <v>729</v>
      </c>
      <c r="B216" s="22" t="s">
        <v>1206</v>
      </c>
      <c r="C216" s="21" t="s">
        <v>1042</v>
      </c>
      <c r="D216" s="23">
        <v>1105800</v>
      </c>
      <c r="E216" s="24" t="s">
        <v>1040</v>
      </c>
      <c r="F216" s="38"/>
      <c r="G216" s="49"/>
    </row>
    <row r="217" spans="1:7" ht="14.5" customHeight="1">
      <c r="A217" s="21" t="s">
        <v>729</v>
      </c>
      <c r="B217" s="22" t="s">
        <v>1206</v>
      </c>
      <c r="C217" s="21" t="s">
        <v>1109</v>
      </c>
      <c r="D217" s="23">
        <v>750000</v>
      </c>
      <c r="E217" s="24" t="s">
        <v>616</v>
      </c>
      <c r="F217" s="38"/>
      <c r="G217" s="49"/>
    </row>
    <row r="218" spans="1:7" ht="14.5" customHeight="1">
      <c r="A218" s="21" t="s">
        <v>729</v>
      </c>
      <c r="B218" s="22" t="s">
        <v>1206</v>
      </c>
      <c r="C218" s="21" t="s">
        <v>1110</v>
      </c>
      <c r="D218" s="23">
        <v>1000000</v>
      </c>
      <c r="E218" s="24" t="s">
        <v>616</v>
      </c>
      <c r="F218" s="38"/>
      <c r="G218" s="49"/>
    </row>
    <row r="219" spans="1:7" ht="14.5" customHeight="1">
      <c r="A219" s="21" t="s">
        <v>729</v>
      </c>
      <c r="B219" s="22" t="s">
        <v>1206</v>
      </c>
      <c r="C219" s="21" t="s">
        <v>1111</v>
      </c>
      <c r="D219" s="23">
        <v>315000</v>
      </c>
      <c r="E219" s="24" t="s">
        <v>616</v>
      </c>
      <c r="F219" s="38"/>
      <c r="G219" s="49"/>
    </row>
    <row r="220" spans="1:7" ht="14.5" customHeight="1">
      <c r="A220" s="21" t="s">
        <v>729</v>
      </c>
      <c r="B220" s="22" t="s">
        <v>1206</v>
      </c>
      <c r="C220" s="21" t="s">
        <v>1112</v>
      </c>
      <c r="D220" s="23">
        <v>2000000</v>
      </c>
      <c r="E220" s="24" t="s">
        <v>616</v>
      </c>
      <c r="F220" s="38"/>
      <c r="G220" s="49"/>
    </row>
    <row r="221" spans="1:7" ht="14.5" customHeight="1">
      <c r="A221" s="21" t="s">
        <v>729</v>
      </c>
      <c r="B221" s="22" t="s">
        <v>1206</v>
      </c>
      <c r="C221" s="21" t="s">
        <v>1113</v>
      </c>
      <c r="D221" s="23">
        <v>750000</v>
      </c>
      <c r="E221" s="24" t="s">
        <v>616</v>
      </c>
      <c r="F221" s="38"/>
      <c r="G221" s="49"/>
    </row>
    <row r="222" spans="1:7" ht="14.5" customHeight="1">
      <c r="A222" s="21" t="s">
        <v>729</v>
      </c>
      <c r="B222" s="22" t="s">
        <v>1206</v>
      </c>
      <c r="C222" s="21" t="s">
        <v>1114</v>
      </c>
      <c r="D222" s="23">
        <v>750000</v>
      </c>
      <c r="E222" s="24" t="s">
        <v>616</v>
      </c>
      <c r="F222" s="38"/>
      <c r="G222" s="49"/>
    </row>
    <row r="223" spans="1:7" ht="14.5" customHeight="1">
      <c r="A223" s="21" t="s">
        <v>729</v>
      </c>
      <c r="B223" s="22" t="s">
        <v>1206</v>
      </c>
      <c r="C223" s="21" t="s">
        <v>1115</v>
      </c>
      <c r="D223" s="23">
        <v>750000</v>
      </c>
      <c r="E223" s="24" t="s">
        <v>616</v>
      </c>
      <c r="F223" s="38"/>
      <c r="G223" s="49"/>
    </row>
    <row r="224" spans="1:7" ht="14.5" customHeight="1">
      <c r="A224" s="21" t="s">
        <v>729</v>
      </c>
      <c r="B224" s="22" t="s">
        <v>1206</v>
      </c>
      <c r="C224" s="21" t="s">
        <v>1116</v>
      </c>
      <c r="D224" s="23">
        <v>2000000</v>
      </c>
      <c r="E224" s="24" t="s">
        <v>616</v>
      </c>
      <c r="F224" s="25">
        <f>SUM(D197:D224)</f>
        <v>29879800</v>
      </c>
      <c r="G224" s="49">
        <v>28</v>
      </c>
    </row>
    <row r="225" spans="1:7" ht="14.5" customHeight="1">
      <c r="A225" s="2" t="s">
        <v>729</v>
      </c>
      <c r="B225" s="3" t="s">
        <v>1208</v>
      </c>
      <c r="C225" s="2" t="s">
        <v>878</v>
      </c>
      <c r="D225" s="4">
        <v>1500000</v>
      </c>
      <c r="E225" s="8" t="s">
        <v>260</v>
      </c>
    </row>
    <row r="226" spans="1:7" ht="14.5" customHeight="1">
      <c r="A226" s="2" t="s">
        <v>729</v>
      </c>
      <c r="B226" s="3" t="s">
        <v>1208</v>
      </c>
      <c r="C226" s="2" t="s">
        <v>879</v>
      </c>
      <c r="D226" s="4">
        <v>1500000</v>
      </c>
      <c r="E226" s="8" t="s">
        <v>260</v>
      </c>
    </row>
    <row r="227" spans="1:7" ht="14.5" customHeight="1">
      <c r="A227" s="2" t="s">
        <v>729</v>
      </c>
      <c r="B227" s="3" t="s">
        <v>1208</v>
      </c>
      <c r="C227" s="2" t="s">
        <v>880</v>
      </c>
      <c r="D227" s="4">
        <v>1680000</v>
      </c>
      <c r="E227" s="8" t="s">
        <v>260</v>
      </c>
      <c r="F227" s="6">
        <f>SUM(D225:D227)</f>
        <v>4680000</v>
      </c>
      <c r="G227" s="5">
        <v>3</v>
      </c>
    </row>
    <row r="228" spans="1:7" ht="14.5" customHeight="1">
      <c r="A228" s="21" t="s">
        <v>729</v>
      </c>
      <c r="B228" s="22" t="s">
        <v>1207</v>
      </c>
      <c r="C228" s="21" t="s">
        <v>871</v>
      </c>
      <c r="D228" s="23">
        <v>1000000</v>
      </c>
      <c r="E228" s="24" t="s">
        <v>250</v>
      </c>
      <c r="F228" s="25">
        <f>D228</f>
        <v>1000000</v>
      </c>
      <c r="G228" s="49">
        <v>1</v>
      </c>
    </row>
    <row r="229" spans="1:7" ht="14.5" customHeight="1">
      <c r="A229" s="2" t="s">
        <v>729</v>
      </c>
      <c r="B229" s="3" t="s">
        <v>1235</v>
      </c>
      <c r="C229" s="2" t="s">
        <v>1183</v>
      </c>
      <c r="D229" s="4">
        <v>1400000</v>
      </c>
      <c r="E229" s="8" t="s">
        <v>1184</v>
      </c>
    </row>
    <row r="230" spans="1:7" ht="14.5" customHeight="1">
      <c r="A230" s="2" t="s">
        <v>729</v>
      </c>
      <c r="B230" s="3" t="s">
        <v>1235</v>
      </c>
      <c r="C230" s="2" t="s">
        <v>1185</v>
      </c>
      <c r="D230" s="4">
        <v>1000000</v>
      </c>
      <c r="E230" s="8" t="s">
        <v>1184</v>
      </c>
      <c r="F230" s="6">
        <f>SUM(D229:D230)</f>
        <v>2400000</v>
      </c>
      <c r="G230" s="5">
        <v>2</v>
      </c>
    </row>
    <row r="231" spans="1:7" ht="14.5" customHeight="1">
      <c r="A231" s="21" t="s">
        <v>729</v>
      </c>
      <c r="B231" s="22" t="s">
        <v>1210</v>
      </c>
      <c r="C231" s="21" t="s">
        <v>1093</v>
      </c>
      <c r="D231" s="23">
        <v>637320</v>
      </c>
      <c r="E231" s="24" t="s">
        <v>590</v>
      </c>
      <c r="F231" s="38"/>
      <c r="G231" s="49"/>
    </row>
    <row r="232" spans="1:7" ht="14.5" customHeight="1">
      <c r="A232" s="21" t="s">
        <v>729</v>
      </c>
      <c r="B232" s="22" t="s">
        <v>1210</v>
      </c>
      <c r="C232" s="21" t="s">
        <v>1094</v>
      </c>
      <c r="D232" s="23">
        <v>232000</v>
      </c>
      <c r="E232" s="24" t="s">
        <v>590</v>
      </c>
      <c r="F232" s="38"/>
      <c r="G232" s="49"/>
    </row>
    <row r="233" spans="1:7" ht="14.5" customHeight="1">
      <c r="A233" s="21" t="s">
        <v>729</v>
      </c>
      <c r="B233" s="22" t="s">
        <v>1210</v>
      </c>
      <c r="C233" s="21" t="s">
        <v>1095</v>
      </c>
      <c r="D233" s="23">
        <v>400563</v>
      </c>
      <c r="E233" s="24" t="s">
        <v>590</v>
      </c>
      <c r="F233" s="38"/>
      <c r="G233" s="49"/>
    </row>
    <row r="234" spans="1:7" ht="14.5" customHeight="1">
      <c r="A234" s="21" t="s">
        <v>729</v>
      </c>
      <c r="B234" s="22" t="s">
        <v>1210</v>
      </c>
      <c r="C234" s="21" t="s">
        <v>1096</v>
      </c>
      <c r="D234" s="23">
        <v>437200</v>
      </c>
      <c r="E234" s="24" t="s">
        <v>590</v>
      </c>
      <c r="F234" s="38"/>
      <c r="G234" s="49"/>
    </row>
    <row r="235" spans="1:7" ht="14.5" customHeight="1">
      <c r="A235" s="21" t="s">
        <v>729</v>
      </c>
      <c r="B235" s="22" t="s">
        <v>1210</v>
      </c>
      <c r="C235" s="21" t="s">
        <v>1097</v>
      </c>
      <c r="D235" s="23">
        <v>344000</v>
      </c>
      <c r="E235" s="24" t="s">
        <v>590</v>
      </c>
      <c r="F235" s="25">
        <f>SUM(D231:D235)</f>
        <v>2051083</v>
      </c>
      <c r="G235" s="49">
        <v>5</v>
      </c>
    </row>
    <row r="236" spans="1:7" ht="14.5" customHeight="1">
      <c r="A236" s="2" t="s">
        <v>729</v>
      </c>
      <c r="B236" s="3" t="s">
        <v>1214</v>
      </c>
      <c r="C236" s="2" t="s">
        <v>733</v>
      </c>
      <c r="D236" s="4">
        <v>2000000</v>
      </c>
      <c r="E236" s="8" t="s">
        <v>16</v>
      </c>
    </row>
    <row r="237" spans="1:7" ht="14.5" customHeight="1">
      <c r="A237" s="2" t="s">
        <v>729</v>
      </c>
      <c r="B237" s="3" t="s">
        <v>1214</v>
      </c>
      <c r="C237" s="2" t="s">
        <v>734</v>
      </c>
      <c r="D237" s="4">
        <v>2000000</v>
      </c>
      <c r="E237" s="8" t="s">
        <v>16</v>
      </c>
    </row>
    <row r="238" spans="1:7" ht="14.5" customHeight="1">
      <c r="A238" s="2" t="s">
        <v>729</v>
      </c>
      <c r="B238" s="3" t="s">
        <v>1214</v>
      </c>
      <c r="C238" s="2" t="s">
        <v>735</v>
      </c>
      <c r="D238" s="4">
        <v>2000000</v>
      </c>
      <c r="E238" s="8" t="s">
        <v>16</v>
      </c>
    </row>
    <row r="239" spans="1:7" ht="14.5" customHeight="1">
      <c r="A239" s="2" t="s">
        <v>729</v>
      </c>
      <c r="B239" s="3" t="s">
        <v>1214</v>
      </c>
      <c r="C239" s="2" t="s">
        <v>736</v>
      </c>
      <c r="D239" s="4">
        <v>2224000</v>
      </c>
      <c r="E239" s="8" t="s">
        <v>16</v>
      </c>
    </row>
    <row r="240" spans="1:7" ht="14.5" customHeight="1">
      <c r="A240" s="2" t="s">
        <v>729</v>
      </c>
      <c r="B240" s="3" t="s">
        <v>1214</v>
      </c>
      <c r="C240" s="2" t="s">
        <v>737</v>
      </c>
      <c r="D240" s="4">
        <v>1000000</v>
      </c>
      <c r="E240" s="8" t="s">
        <v>16</v>
      </c>
    </row>
    <row r="241" spans="1:7" ht="14.5" customHeight="1">
      <c r="A241" s="2" t="s">
        <v>729</v>
      </c>
      <c r="B241" s="3" t="s">
        <v>1214</v>
      </c>
      <c r="C241" s="2" t="s">
        <v>896</v>
      </c>
      <c r="D241" s="4">
        <v>1105800</v>
      </c>
      <c r="E241" s="8" t="s">
        <v>282</v>
      </c>
    </row>
    <row r="242" spans="1:7" ht="14.5" customHeight="1">
      <c r="A242" s="2" t="s">
        <v>729</v>
      </c>
      <c r="B242" s="3" t="s">
        <v>1214</v>
      </c>
      <c r="C242" s="2" t="s">
        <v>897</v>
      </c>
      <c r="D242" s="4">
        <v>1105800</v>
      </c>
      <c r="E242" s="8" t="s">
        <v>282</v>
      </c>
      <c r="F242" s="6">
        <f>SUM(D236:D242)</f>
        <v>11435600</v>
      </c>
      <c r="G242" s="5">
        <v>7</v>
      </c>
    </row>
    <row r="243" spans="1:7" ht="14.5" customHeight="1">
      <c r="A243" s="21" t="s">
        <v>729</v>
      </c>
      <c r="B243" s="22" t="s">
        <v>1212</v>
      </c>
      <c r="C243" s="21" t="s">
        <v>870</v>
      </c>
      <c r="D243" s="23">
        <v>1105800</v>
      </c>
      <c r="E243" s="24" t="s">
        <v>240</v>
      </c>
      <c r="F243" s="38"/>
      <c r="G243" s="49"/>
    </row>
    <row r="244" spans="1:7" ht="14.5" customHeight="1">
      <c r="A244" s="21" t="s">
        <v>729</v>
      </c>
      <c r="B244" s="22" t="s">
        <v>1212</v>
      </c>
      <c r="C244" s="21" t="s">
        <v>914</v>
      </c>
      <c r="D244" s="23">
        <v>1000000</v>
      </c>
      <c r="E244" s="24" t="s">
        <v>319</v>
      </c>
      <c r="F244" s="38"/>
      <c r="G244" s="49"/>
    </row>
    <row r="245" spans="1:7" ht="14.5" customHeight="1">
      <c r="A245" s="21" t="s">
        <v>729</v>
      </c>
      <c r="B245" s="22" t="s">
        <v>1212</v>
      </c>
      <c r="C245" s="21" t="s">
        <v>935</v>
      </c>
      <c r="D245" s="23">
        <v>1105800</v>
      </c>
      <c r="E245" s="24" t="s">
        <v>345</v>
      </c>
      <c r="F245" s="38"/>
      <c r="G245" s="49"/>
    </row>
    <row r="246" spans="1:7" ht="14.5" customHeight="1">
      <c r="A246" s="21" t="s">
        <v>729</v>
      </c>
      <c r="B246" s="22" t="s">
        <v>1212</v>
      </c>
      <c r="C246" s="21" t="s">
        <v>936</v>
      </c>
      <c r="D246" s="23">
        <v>1105800</v>
      </c>
      <c r="E246" s="24" t="s">
        <v>345</v>
      </c>
      <c r="F246" s="38"/>
      <c r="G246" s="49"/>
    </row>
    <row r="247" spans="1:7" ht="14.5" customHeight="1">
      <c r="A247" s="21" t="s">
        <v>729</v>
      </c>
      <c r="B247" s="22" t="s">
        <v>1212</v>
      </c>
      <c r="C247" s="21" t="s">
        <v>989</v>
      </c>
      <c r="D247" s="23">
        <v>1105800</v>
      </c>
      <c r="E247" s="24" t="s">
        <v>429</v>
      </c>
      <c r="F247" s="38"/>
      <c r="G247" s="49"/>
    </row>
    <row r="248" spans="1:7" ht="14.5" customHeight="1">
      <c r="A248" s="21" t="s">
        <v>729</v>
      </c>
      <c r="B248" s="22" t="s">
        <v>1212</v>
      </c>
      <c r="C248" s="21" t="s">
        <v>1026</v>
      </c>
      <c r="D248" s="23">
        <v>880000</v>
      </c>
      <c r="E248" s="24" t="s">
        <v>476</v>
      </c>
      <c r="F248" s="38"/>
      <c r="G248" s="49"/>
    </row>
    <row r="249" spans="1:7" ht="14.5" customHeight="1">
      <c r="A249" s="21" t="s">
        <v>729</v>
      </c>
      <c r="B249" s="22" t="s">
        <v>1212</v>
      </c>
      <c r="C249" s="21" t="s">
        <v>1032</v>
      </c>
      <c r="D249" s="23">
        <v>750000</v>
      </c>
      <c r="E249" s="24" t="s">
        <v>490</v>
      </c>
      <c r="F249" s="38"/>
      <c r="G249" s="49"/>
    </row>
    <row r="250" spans="1:7" ht="14.5" customHeight="1">
      <c r="A250" s="21" t="s">
        <v>729</v>
      </c>
      <c r="B250" s="22" t="s">
        <v>1212</v>
      </c>
      <c r="C250" s="21" t="s">
        <v>1033</v>
      </c>
      <c r="D250" s="23">
        <v>1105800</v>
      </c>
      <c r="E250" s="24" t="s">
        <v>490</v>
      </c>
      <c r="F250" s="38"/>
      <c r="G250" s="49"/>
    </row>
    <row r="251" spans="1:7" ht="14.5" customHeight="1">
      <c r="A251" s="21" t="s">
        <v>729</v>
      </c>
      <c r="B251" s="22" t="s">
        <v>1212</v>
      </c>
      <c r="C251" s="21" t="s">
        <v>1084</v>
      </c>
      <c r="D251" s="23">
        <v>1105800</v>
      </c>
      <c r="E251" s="24" t="s">
        <v>584</v>
      </c>
      <c r="F251" s="38"/>
      <c r="G251" s="49"/>
    </row>
    <row r="252" spans="1:7" ht="14.5" customHeight="1">
      <c r="A252" s="21" t="s">
        <v>729</v>
      </c>
      <c r="B252" s="22" t="s">
        <v>1212</v>
      </c>
      <c r="C252" s="21" t="s">
        <v>1085</v>
      </c>
      <c r="D252" s="23">
        <v>1105800</v>
      </c>
      <c r="E252" s="24" t="s">
        <v>584</v>
      </c>
      <c r="F252" s="38"/>
      <c r="G252" s="49"/>
    </row>
    <row r="253" spans="1:7" ht="14.5" customHeight="1">
      <c r="A253" s="21" t="s">
        <v>729</v>
      </c>
      <c r="B253" s="22" t="s">
        <v>1212</v>
      </c>
      <c r="C253" s="21" t="s">
        <v>1086</v>
      </c>
      <c r="D253" s="23">
        <v>500000</v>
      </c>
      <c r="E253" s="24" t="s">
        <v>584</v>
      </c>
      <c r="F253" s="38"/>
      <c r="G253" s="49"/>
    </row>
    <row r="254" spans="1:7" ht="14.5" customHeight="1">
      <c r="A254" s="21" t="s">
        <v>729</v>
      </c>
      <c r="B254" s="22" t="s">
        <v>1212</v>
      </c>
      <c r="C254" s="21" t="s">
        <v>1087</v>
      </c>
      <c r="D254" s="23">
        <v>1105800</v>
      </c>
      <c r="E254" s="24" t="s">
        <v>584</v>
      </c>
      <c r="F254" s="38"/>
      <c r="G254" s="49"/>
    </row>
    <row r="255" spans="1:7" ht="14.5" customHeight="1">
      <c r="A255" s="21" t="s">
        <v>729</v>
      </c>
      <c r="B255" s="22" t="s">
        <v>1212</v>
      </c>
      <c r="C255" s="21" t="s">
        <v>1098</v>
      </c>
      <c r="D255" s="23">
        <v>2000000</v>
      </c>
      <c r="E255" s="24" t="s">
        <v>596</v>
      </c>
      <c r="F255" s="38"/>
      <c r="G255" s="49"/>
    </row>
    <row r="256" spans="1:7" ht="14.5" customHeight="1">
      <c r="A256" s="21" t="s">
        <v>729</v>
      </c>
      <c r="B256" s="22" t="s">
        <v>1212</v>
      </c>
      <c r="C256" s="21" t="s">
        <v>1161</v>
      </c>
      <c r="D256" s="23">
        <v>1000000</v>
      </c>
      <c r="E256" s="24" t="s">
        <v>684</v>
      </c>
      <c r="F256" s="38"/>
      <c r="G256" s="49"/>
    </row>
    <row r="257" spans="1:7" ht="14.5" customHeight="1">
      <c r="A257" s="21" t="s">
        <v>729</v>
      </c>
      <c r="B257" s="22" t="s">
        <v>1212</v>
      </c>
      <c r="C257" s="21" t="s">
        <v>1174</v>
      </c>
      <c r="D257" s="23">
        <v>1105800</v>
      </c>
      <c r="E257" s="24" t="s">
        <v>1175</v>
      </c>
      <c r="F257" s="25">
        <f>SUM(D243:D257)</f>
        <v>16082200</v>
      </c>
      <c r="G257" s="49">
        <v>15</v>
      </c>
    </row>
    <row r="258" spans="1:7" ht="14.5" customHeight="1">
      <c r="A258" s="2" t="s">
        <v>729</v>
      </c>
      <c r="B258" s="3" t="s">
        <v>1213</v>
      </c>
      <c r="C258" s="2" t="s">
        <v>1168</v>
      </c>
      <c r="D258" s="4">
        <v>1105800</v>
      </c>
      <c r="E258" s="8" t="s">
        <v>691</v>
      </c>
    </row>
    <row r="259" spans="1:7" ht="14.5" customHeight="1">
      <c r="A259" s="2" t="s">
        <v>729</v>
      </c>
      <c r="B259" s="3" t="s">
        <v>1213</v>
      </c>
      <c r="C259" s="2" t="s">
        <v>1169</v>
      </c>
      <c r="D259" s="4">
        <v>1105800</v>
      </c>
      <c r="E259" s="8" t="s">
        <v>691</v>
      </c>
    </row>
    <row r="260" spans="1:7" ht="14.5" customHeight="1">
      <c r="A260" s="2" t="s">
        <v>729</v>
      </c>
      <c r="B260" s="3" t="s">
        <v>1213</v>
      </c>
      <c r="C260" s="2" t="s">
        <v>1170</v>
      </c>
      <c r="D260" s="4">
        <v>1105800</v>
      </c>
      <c r="E260" s="8" t="s">
        <v>691</v>
      </c>
      <c r="F260" s="6">
        <f>SUM(D258:D260)</f>
        <v>3317400</v>
      </c>
      <c r="G260" s="5">
        <v>3</v>
      </c>
    </row>
    <row r="261" spans="1:7" ht="14.5" customHeight="1">
      <c r="A261" s="21" t="s">
        <v>729</v>
      </c>
      <c r="B261" s="22" t="s">
        <v>1215</v>
      </c>
      <c r="C261" s="21" t="s">
        <v>768</v>
      </c>
      <c r="D261" s="23">
        <v>1105800</v>
      </c>
      <c r="E261" s="24" t="s">
        <v>68</v>
      </c>
      <c r="F261" s="38"/>
      <c r="G261" s="49"/>
    </row>
    <row r="262" spans="1:7" ht="14.5" customHeight="1">
      <c r="A262" s="21" t="s">
        <v>729</v>
      </c>
      <c r="B262" s="22" t="s">
        <v>1215</v>
      </c>
      <c r="C262" s="21" t="s">
        <v>820</v>
      </c>
      <c r="D262" s="23">
        <v>2750000</v>
      </c>
      <c r="E262" s="24" t="s">
        <v>162</v>
      </c>
      <c r="F262" s="38"/>
      <c r="G262" s="49"/>
    </row>
    <row r="263" spans="1:7" ht="14.5" customHeight="1">
      <c r="A263" s="21" t="s">
        <v>729</v>
      </c>
      <c r="B263" s="22" t="s">
        <v>1215</v>
      </c>
      <c r="C263" s="21" t="s">
        <v>821</v>
      </c>
      <c r="D263" s="23">
        <v>2750000</v>
      </c>
      <c r="E263" s="24" t="s">
        <v>162</v>
      </c>
      <c r="F263" s="38"/>
      <c r="G263" s="49"/>
    </row>
    <row r="264" spans="1:7" ht="14.5" customHeight="1">
      <c r="A264" s="21" t="s">
        <v>729</v>
      </c>
      <c r="B264" s="22" t="s">
        <v>1215</v>
      </c>
      <c r="C264" s="21" t="s">
        <v>919</v>
      </c>
      <c r="D264" s="23">
        <v>1105800</v>
      </c>
      <c r="E264" s="24" t="s">
        <v>920</v>
      </c>
      <c r="F264" s="38"/>
      <c r="G264" s="49"/>
    </row>
    <row r="265" spans="1:7" ht="14.5" customHeight="1">
      <c r="A265" s="21" t="s">
        <v>729</v>
      </c>
      <c r="B265" s="22" t="s">
        <v>1215</v>
      </c>
      <c r="C265" s="21" t="s">
        <v>921</v>
      </c>
      <c r="D265" s="23">
        <v>1105800</v>
      </c>
      <c r="E265" s="24" t="s">
        <v>920</v>
      </c>
      <c r="F265" s="38"/>
      <c r="G265" s="49"/>
    </row>
    <row r="266" spans="1:7" ht="14.5" customHeight="1">
      <c r="A266" s="21" t="s">
        <v>729</v>
      </c>
      <c r="B266" s="22" t="s">
        <v>1215</v>
      </c>
      <c r="C266" s="21" t="s">
        <v>922</v>
      </c>
      <c r="D266" s="23">
        <v>1105800</v>
      </c>
      <c r="E266" s="24" t="s">
        <v>920</v>
      </c>
      <c r="F266" s="38"/>
      <c r="G266" s="49"/>
    </row>
    <row r="267" spans="1:7" ht="14.5" customHeight="1">
      <c r="A267" s="21" t="s">
        <v>729</v>
      </c>
      <c r="B267" s="22" t="s">
        <v>1215</v>
      </c>
      <c r="C267" s="21" t="s">
        <v>923</v>
      </c>
      <c r="D267" s="23">
        <v>1105800</v>
      </c>
      <c r="E267" s="24" t="s">
        <v>920</v>
      </c>
      <c r="F267" s="38"/>
      <c r="G267" s="49"/>
    </row>
    <row r="268" spans="1:7" ht="14.5" customHeight="1">
      <c r="A268" s="21" t="s">
        <v>729</v>
      </c>
      <c r="B268" s="22" t="s">
        <v>1215</v>
      </c>
      <c r="C268" s="21" t="s">
        <v>939</v>
      </c>
      <c r="D268" s="23">
        <v>2250000</v>
      </c>
      <c r="E268" s="24" t="s">
        <v>355</v>
      </c>
      <c r="F268" s="38"/>
      <c r="G268" s="49"/>
    </row>
    <row r="269" spans="1:7" ht="14.5" customHeight="1">
      <c r="A269" s="21" t="s">
        <v>729</v>
      </c>
      <c r="B269" s="22" t="s">
        <v>1215</v>
      </c>
      <c r="C269" s="21" t="s">
        <v>940</v>
      </c>
      <c r="D269" s="23">
        <v>1250000</v>
      </c>
      <c r="E269" s="24" t="s">
        <v>355</v>
      </c>
      <c r="F269" s="38"/>
      <c r="G269" s="49"/>
    </row>
    <row r="270" spans="1:7" ht="14.5" customHeight="1">
      <c r="A270" s="21" t="s">
        <v>729</v>
      </c>
      <c r="B270" s="22" t="s">
        <v>1215</v>
      </c>
      <c r="C270" s="21" t="s">
        <v>943</v>
      </c>
      <c r="D270" s="23">
        <v>706560</v>
      </c>
      <c r="E270" s="24" t="s">
        <v>361</v>
      </c>
      <c r="F270" s="38"/>
      <c r="G270" s="49"/>
    </row>
    <row r="271" spans="1:7" ht="14.5" customHeight="1">
      <c r="A271" s="21" t="s">
        <v>729</v>
      </c>
      <c r="B271" s="22" t="s">
        <v>1215</v>
      </c>
      <c r="C271" s="21" t="s">
        <v>944</v>
      </c>
      <c r="D271" s="23">
        <v>1000000</v>
      </c>
      <c r="E271" s="24" t="s">
        <v>361</v>
      </c>
      <c r="F271" s="38"/>
      <c r="G271" s="49"/>
    </row>
    <row r="272" spans="1:7" ht="14.5" customHeight="1">
      <c r="A272" s="21" t="s">
        <v>729</v>
      </c>
      <c r="B272" s="22" t="s">
        <v>1215</v>
      </c>
      <c r="C272" s="21" t="s">
        <v>945</v>
      </c>
      <c r="D272" s="23">
        <v>1000000</v>
      </c>
      <c r="E272" s="24" t="s">
        <v>361</v>
      </c>
      <c r="F272" s="38"/>
      <c r="G272" s="49"/>
    </row>
    <row r="273" spans="1:7" ht="14.5" customHeight="1">
      <c r="A273" s="21" t="s">
        <v>729</v>
      </c>
      <c r="B273" s="22" t="s">
        <v>1215</v>
      </c>
      <c r="C273" s="21" t="s">
        <v>950</v>
      </c>
      <c r="D273" s="23">
        <v>1250000</v>
      </c>
      <c r="E273" s="24" t="s">
        <v>369</v>
      </c>
      <c r="F273" s="38"/>
      <c r="G273" s="49"/>
    </row>
    <row r="274" spans="1:7" ht="14.5" customHeight="1">
      <c r="A274" s="21" t="s">
        <v>729</v>
      </c>
      <c r="B274" s="22" t="s">
        <v>1215</v>
      </c>
      <c r="C274" s="21" t="s">
        <v>951</v>
      </c>
      <c r="D274" s="23">
        <v>1000000</v>
      </c>
      <c r="E274" s="24" t="s">
        <v>369</v>
      </c>
      <c r="F274" s="38"/>
      <c r="G274" s="49"/>
    </row>
    <row r="275" spans="1:7" ht="14.5" customHeight="1">
      <c r="A275" s="21" t="s">
        <v>729</v>
      </c>
      <c r="B275" s="22" t="s">
        <v>1215</v>
      </c>
      <c r="C275" s="21" t="s">
        <v>952</v>
      </c>
      <c r="D275" s="23">
        <v>1250000</v>
      </c>
      <c r="E275" s="24" t="s">
        <v>369</v>
      </c>
      <c r="F275" s="38"/>
      <c r="G275" s="49"/>
    </row>
    <row r="276" spans="1:7" ht="14.5" customHeight="1">
      <c r="A276" s="21" t="s">
        <v>729</v>
      </c>
      <c r="B276" s="22" t="s">
        <v>1215</v>
      </c>
      <c r="C276" s="21" t="s">
        <v>953</v>
      </c>
      <c r="D276" s="23">
        <v>2250000</v>
      </c>
      <c r="E276" s="24" t="s">
        <v>369</v>
      </c>
      <c r="F276" s="38"/>
      <c r="G276" s="49"/>
    </row>
    <row r="277" spans="1:7" ht="14.5" customHeight="1">
      <c r="A277" s="21" t="s">
        <v>729</v>
      </c>
      <c r="B277" s="22" t="s">
        <v>1215</v>
      </c>
      <c r="C277" s="21" t="s">
        <v>987</v>
      </c>
      <c r="D277" s="23">
        <v>1105800</v>
      </c>
      <c r="E277" s="24" t="s">
        <v>988</v>
      </c>
      <c r="F277" s="38"/>
      <c r="G277" s="49"/>
    </row>
    <row r="278" spans="1:7" ht="14.5" customHeight="1">
      <c r="A278" s="21" t="s">
        <v>729</v>
      </c>
      <c r="B278" s="22" t="s">
        <v>1215</v>
      </c>
      <c r="C278" s="21" t="s">
        <v>995</v>
      </c>
      <c r="D278" s="23">
        <v>960000</v>
      </c>
      <c r="E278" s="24" t="s">
        <v>447</v>
      </c>
      <c r="F278" s="38"/>
      <c r="G278" s="49"/>
    </row>
    <row r="279" spans="1:7" ht="14.5" customHeight="1">
      <c r="A279" s="21" t="s">
        <v>729</v>
      </c>
      <c r="B279" s="22" t="s">
        <v>1215</v>
      </c>
      <c r="C279" s="21" t="s">
        <v>996</v>
      </c>
      <c r="D279" s="23">
        <v>1250000</v>
      </c>
      <c r="E279" s="24" t="s">
        <v>447</v>
      </c>
      <c r="F279" s="38"/>
      <c r="G279" s="49"/>
    </row>
    <row r="280" spans="1:7" ht="14.5" customHeight="1">
      <c r="A280" s="21" t="s">
        <v>729</v>
      </c>
      <c r="B280" s="22" t="s">
        <v>1215</v>
      </c>
      <c r="C280" s="21" t="s">
        <v>997</v>
      </c>
      <c r="D280" s="23">
        <v>1250000</v>
      </c>
      <c r="E280" s="24" t="s">
        <v>447</v>
      </c>
      <c r="F280" s="38"/>
      <c r="G280" s="49"/>
    </row>
    <row r="281" spans="1:7" ht="14.5" customHeight="1">
      <c r="A281" s="21" t="s">
        <v>729</v>
      </c>
      <c r="B281" s="22" t="s">
        <v>1215</v>
      </c>
      <c r="C281" s="21" t="s">
        <v>998</v>
      </c>
      <c r="D281" s="23">
        <v>1250000</v>
      </c>
      <c r="E281" s="24" t="s">
        <v>447</v>
      </c>
      <c r="F281" s="38"/>
      <c r="G281" s="49"/>
    </row>
    <row r="282" spans="1:7" ht="14.5" customHeight="1">
      <c r="A282" s="21" t="s">
        <v>729</v>
      </c>
      <c r="B282" s="22" t="s">
        <v>1215</v>
      </c>
      <c r="C282" s="21" t="s">
        <v>999</v>
      </c>
      <c r="D282" s="23">
        <v>1000000</v>
      </c>
      <c r="E282" s="24" t="s">
        <v>447</v>
      </c>
      <c r="F282" s="38"/>
      <c r="G282" s="49"/>
    </row>
    <row r="283" spans="1:7" ht="14.5" customHeight="1">
      <c r="A283" s="21" t="s">
        <v>729</v>
      </c>
      <c r="B283" s="22" t="s">
        <v>1215</v>
      </c>
      <c r="C283" s="21" t="s">
        <v>1006</v>
      </c>
      <c r="D283" s="23">
        <v>1105800</v>
      </c>
      <c r="E283" s="24" t="s">
        <v>456</v>
      </c>
      <c r="F283" s="38"/>
      <c r="G283" s="49"/>
    </row>
    <row r="284" spans="1:7" ht="14.5" customHeight="1">
      <c r="A284" s="21" t="s">
        <v>729</v>
      </c>
      <c r="B284" s="22" t="s">
        <v>1215</v>
      </c>
      <c r="C284" s="21" t="s">
        <v>1063</v>
      </c>
      <c r="D284" s="23">
        <v>1105800</v>
      </c>
      <c r="E284" s="24" t="s">
        <v>553</v>
      </c>
      <c r="F284" s="38"/>
      <c r="G284" s="49"/>
    </row>
    <row r="285" spans="1:7" ht="14.5" customHeight="1">
      <c r="A285" s="21" t="s">
        <v>729</v>
      </c>
      <c r="B285" s="22" t="s">
        <v>1215</v>
      </c>
      <c r="C285" s="21" t="s">
        <v>1064</v>
      </c>
      <c r="D285" s="23">
        <v>1105800</v>
      </c>
      <c r="E285" s="24" t="s">
        <v>553</v>
      </c>
      <c r="F285" s="38"/>
      <c r="G285" s="49"/>
    </row>
    <row r="286" spans="1:7" ht="14.5" customHeight="1">
      <c r="A286" s="21" t="s">
        <v>729</v>
      </c>
      <c r="B286" s="22" t="s">
        <v>1215</v>
      </c>
      <c r="C286" s="21" t="s">
        <v>1117</v>
      </c>
      <c r="D286" s="23">
        <v>1784000</v>
      </c>
      <c r="E286" s="24" t="s">
        <v>623</v>
      </c>
      <c r="F286" s="38"/>
      <c r="G286" s="49"/>
    </row>
    <row r="287" spans="1:7" ht="14.5" customHeight="1">
      <c r="A287" s="21" t="s">
        <v>729</v>
      </c>
      <c r="B287" s="22" t="s">
        <v>1215</v>
      </c>
      <c r="C287" s="21" t="s">
        <v>1118</v>
      </c>
      <c r="D287" s="23">
        <v>2000000</v>
      </c>
      <c r="E287" s="24" t="s">
        <v>623</v>
      </c>
      <c r="F287" s="38"/>
      <c r="G287" s="49"/>
    </row>
    <row r="288" spans="1:7" ht="14.5" customHeight="1">
      <c r="A288" s="21" t="s">
        <v>729</v>
      </c>
      <c r="B288" s="22" t="s">
        <v>1215</v>
      </c>
      <c r="C288" s="21" t="s">
        <v>1119</v>
      </c>
      <c r="D288" s="23">
        <v>2000000</v>
      </c>
      <c r="E288" s="24" t="s">
        <v>623</v>
      </c>
      <c r="F288" s="38"/>
      <c r="G288" s="49"/>
    </row>
    <row r="289" spans="1:7" ht="14.5" customHeight="1">
      <c r="A289" s="21" t="s">
        <v>729</v>
      </c>
      <c r="B289" s="22" t="s">
        <v>1215</v>
      </c>
      <c r="C289" s="21" t="s">
        <v>1120</v>
      </c>
      <c r="D289" s="23">
        <v>2000000</v>
      </c>
      <c r="E289" s="24" t="s">
        <v>623</v>
      </c>
      <c r="F289" s="38"/>
      <c r="G289" s="49"/>
    </row>
    <row r="290" spans="1:7" ht="14.5" customHeight="1">
      <c r="A290" s="21" t="s">
        <v>729</v>
      </c>
      <c r="B290" s="22" t="s">
        <v>1215</v>
      </c>
      <c r="C290" s="21" t="s">
        <v>1123</v>
      </c>
      <c r="D290" s="23">
        <v>1105800</v>
      </c>
      <c r="E290" s="24" t="s">
        <v>634</v>
      </c>
      <c r="F290" s="38"/>
      <c r="G290" s="49"/>
    </row>
    <row r="291" spans="1:7" ht="14.5" customHeight="1">
      <c r="A291" s="21" t="s">
        <v>729</v>
      </c>
      <c r="B291" s="22" t="s">
        <v>1215</v>
      </c>
      <c r="C291" s="21" t="s">
        <v>1124</v>
      </c>
      <c r="D291" s="23">
        <v>1105800</v>
      </c>
      <c r="E291" s="24" t="s">
        <v>634</v>
      </c>
      <c r="F291" s="38"/>
      <c r="G291" s="49"/>
    </row>
    <row r="292" spans="1:7" ht="14.5" customHeight="1">
      <c r="A292" s="21" t="s">
        <v>729</v>
      </c>
      <c r="B292" s="22" t="s">
        <v>1215</v>
      </c>
      <c r="C292" s="21" t="s">
        <v>1125</v>
      </c>
      <c r="D292" s="23">
        <v>1105800</v>
      </c>
      <c r="E292" s="24" t="s">
        <v>634</v>
      </c>
      <c r="F292" s="38"/>
      <c r="G292" s="49"/>
    </row>
    <row r="293" spans="1:7" ht="14.5" customHeight="1">
      <c r="A293" s="21" t="s">
        <v>729</v>
      </c>
      <c r="B293" s="22" t="s">
        <v>1215</v>
      </c>
      <c r="C293" s="21" t="s">
        <v>1126</v>
      </c>
      <c r="D293" s="23">
        <v>1105800</v>
      </c>
      <c r="E293" s="24" t="s">
        <v>634</v>
      </c>
      <c r="F293" s="38"/>
      <c r="G293" s="49"/>
    </row>
    <row r="294" spans="1:7" ht="14.5" customHeight="1">
      <c r="A294" s="21" t="s">
        <v>729</v>
      </c>
      <c r="B294" s="22" t="s">
        <v>1215</v>
      </c>
      <c r="C294" s="21" t="s">
        <v>1127</v>
      </c>
      <c r="D294" s="23">
        <v>1105800</v>
      </c>
      <c r="E294" s="24" t="s">
        <v>634</v>
      </c>
      <c r="F294" s="38"/>
      <c r="G294" s="49"/>
    </row>
    <row r="295" spans="1:7" ht="14.5" customHeight="1">
      <c r="A295" s="21" t="s">
        <v>729</v>
      </c>
      <c r="B295" s="22" t="s">
        <v>1215</v>
      </c>
      <c r="C295" s="21" t="s">
        <v>1128</v>
      </c>
      <c r="D295" s="23">
        <v>1105800</v>
      </c>
      <c r="E295" s="24" t="s">
        <v>634</v>
      </c>
      <c r="F295" s="38"/>
      <c r="G295" s="49"/>
    </row>
    <row r="296" spans="1:7" ht="14.5" customHeight="1">
      <c r="A296" s="21" t="s">
        <v>729</v>
      </c>
      <c r="B296" s="22" t="s">
        <v>1215</v>
      </c>
      <c r="C296" s="21" t="s">
        <v>1135</v>
      </c>
      <c r="D296" s="23">
        <v>750000</v>
      </c>
      <c r="E296" s="24" t="s">
        <v>647</v>
      </c>
      <c r="F296" s="38"/>
      <c r="G296" s="49"/>
    </row>
    <row r="297" spans="1:7" ht="14.5" customHeight="1">
      <c r="A297" s="21" t="s">
        <v>729</v>
      </c>
      <c r="B297" s="22" t="s">
        <v>1215</v>
      </c>
      <c r="C297" s="21" t="s">
        <v>1147</v>
      </c>
      <c r="D297" s="23">
        <v>1105800</v>
      </c>
      <c r="E297" s="24" t="s">
        <v>665</v>
      </c>
      <c r="F297" s="38"/>
      <c r="G297" s="49"/>
    </row>
    <row r="298" spans="1:7" ht="14.5" customHeight="1">
      <c r="A298" s="21" t="s">
        <v>729</v>
      </c>
      <c r="B298" s="22" t="s">
        <v>1215</v>
      </c>
      <c r="C298" s="21" t="s">
        <v>1181</v>
      </c>
      <c r="D298" s="23">
        <v>2250000</v>
      </c>
      <c r="E298" s="24" t="s">
        <v>724</v>
      </c>
      <c r="F298" s="38"/>
      <c r="G298" s="49"/>
    </row>
    <row r="299" spans="1:7" ht="14.5" customHeight="1">
      <c r="A299" s="21" t="s">
        <v>729</v>
      </c>
      <c r="B299" s="22" t="s">
        <v>1215</v>
      </c>
      <c r="C299" s="21" t="s">
        <v>1182</v>
      </c>
      <c r="D299" s="23">
        <v>565000</v>
      </c>
      <c r="E299" s="24" t="s">
        <v>724</v>
      </c>
      <c r="F299" s="25">
        <f>SUM(D261:D299)</f>
        <v>52208360</v>
      </c>
      <c r="G299" s="49">
        <v>39</v>
      </c>
    </row>
    <row r="300" spans="1:7" ht="14.5" customHeight="1">
      <c r="A300" s="2" t="s">
        <v>729</v>
      </c>
      <c r="B300" s="3" t="s">
        <v>1209</v>
      </c>
      <c r="C300" s="2" t="s">
        <v>814</v>
      </c>
      <c r="D300" s="4">
        <v>1105800</v>
      </c>
      <c r="E300" s="8" t="s">
        <v>142</v>
      </c>
    </row>
    <row r="301" spans="1:7" ht="14.5" customHeight="1">
      <c r="A301" s="2" t="s">
        <v>729</v>
      </c>
      <c r="B301" s="3" t="s">
        <v>1209</v>
      </c>
      <c r="C301" s="2" t="s">
        <v>830</v>
      </c>
      <c r="D301" s="4">
        <v>880000</v>
      </c>
      <c r="E301" s="8" t="s">
        <v>178</v>
      </c>
    </row>
    <row r="302" spans="1:7" ht="14.5" customHeight="1">
      <c r="A302" s="2" t="s">
        <v>729</v>
      </c>
      <c r="B302" s="3" t="s">
        <v>1209</v>
      </c>
      <c r="C302" s="2" t="s">
        <v>831</v>
      </c>
      <c r="D302" s="4">
        <v>4976904</v>
      </c>
      <c r="E302" s="8" t="s">
        <v>178</v>
      </c>
    </row>
    <row r="303" spans="1:7" ht="14.5" customHeight="1">
      <c r="A303" s="2" t="s">
        <v>729</v>
      </c>
      <c r="B303" s="3" t="s">
        <v>1209</v>
      </c>
      <c r="C303" s="2" t="s">
        <v>904</v>
      </c>
      <c r="D303" s="4">
        <v>1105800</v>
      </c>
      <c r="E303" s="8" t="s">
        <v>298</v>
      </c>
    </row>
    <row r="304" spans="1:7" ht="14.5" customHeight="1">
      <c r="A304" s="2" t="s">
        <v>729</v>
      </c>
      <c r="B304" s="3" t="s">
        <v>1209</v>
      </c>
      <c r="C304" s="2" t="s">
        <v>1023</v>
      </c>
      <c r="D304" s="4">
        <v>1105800</v>
      </c>
      <c r="E304" s="8" t="s">
        <v>474</v>
      </c>
    </row>
    <row r="305" spans="1:7" ht="14.5" customHeight="1">
      <c r="A305" s="2" t="s">
        <v>729</v>
      </c>
      <c r="B305" s="3" t="s">
        <v>1209</v>
      </c>
      <c r="C305" s="2" t="s">
        <v>1024</v>
      </c>
      <c r="D305" s="4">
        <v>1105800</v>
      </c>
      <c r="E305" s="8" t="s">
        <v>474</v>
      </c>
    </row>
    <row r="306" spans="1:7" ht="14.5" customHeight="1">
      <c r="A306" s="2" t="s">
        <v>729</v>
      </c>
      <c r="B306" s="3" t="s">
        <v>1209</v>
      </c>
      <c r="C306" s="2" t="s">
        <v>1025</v>
      </c>
      <c r="D306" s="4">
        <v>1105800</v>
      </c>
      <c r="E306" s="8" t="s">
        <v>474</v>
      </c>
    </row>
    <row r="307" spans="1:7" ht="14.5" customHeight="1">
      <c r="A307" s="2" t="s">
        <v>729</v>
      </c>
      <c r="B307" s="3" t="s">
        <v>1209</v>
      </c>
      <c r="C307" s="2" t="s">
        <v>1061</v>
      </c>
      <c r="D307" s="4">
        <v>1000000</v>
      </c>
      <c r="E307" s="8" t="s">
        <v>546</v>
      </c>
    </row>
    <row r="308" spans="1:7" ht="14.5" customHeight="1">
      <c r="A308" s="2" t="s">
        <v>729</v>
      </c>
      <c r="B308" s="3" t="s">
        <v>1209</v>
      </c>
      <c r="C308" s="2" t="s">
        <v>1062</v>
      </c>
      <c r="D308" s="4">
        <v>2000000</v>
      </c>
      <c r="E308" s="8" t="s">
        <v>546</v>
      </c>
      <c r="F308" s="6">
        <f>SUM(D300:D308)</f>
        <v>14385904</v>
      </c>
      <c r="G308" s="5">
        <v>9</v>
      </c>
    </row>
    <row r="309" spans="1:7" ht="14.5" customHeight="1">
      <c r="A309" s="21" t="s">
        <v>729</v>
      </c>
      <c r="B309" s="22" t="s">
        <v>1216</v>
      </c>
      <c r="C309" s="21" t="s">
        <v>741</v>
      </c>
      <c r="D309" s="23">
        <v>2000000</v>
      </c>
      <c r="E309" s="24" t="s">
        <v>27</v>
      </c>
      <c r="F309" s="38"/>
      <c r="G309" s="49"/>
    </row>
    <row r="310" spans="1:7" ht="14.5" customHeight="1">
      <c r="A310" s="21" t="s">
        <v>729</v>
      </c>
      <c r="B310" s="22" t="s">
        <v>1216</v>
      </c>
      <c r="C310" s="21" t="s">
        <v>742</v>
      </c>
      <c r="D310" s="23">
        <v>650000</v>
      </c>
      <c r="E310" s="24" t="s">
        <v>27</v>
      </c>
      <c r="F310" s="38"/>
      <c r="G310" s="49"/>
    </row>
    <row r="311" spans="1:7" ht="14.5" customHeight="1">
      <c r="A311" s="21" t="s">
        <v>729</v>
      </c>
      <c r="B311" s="22" t="s">
        <v>1216</v>
      </c>
      <c r="C311" s="21" t="s">
        <v>743</v>
      </c>
      <c r="D311" s="23">
        <v>900000</v>
      </c>
      <c r="E311" s="24" t="s">
        <v>27</v>
      </c>
      <c r="F311" s="38"/>
      <c r="G311" s="49"/>
    </row>
    <row r="312" spans="1:7" ht="14.5" customHeight="1">
      <c r="A312" s="21" t="s">
        <v>729</v>
      </c>
      <c r="B312" s="22" t="s">
        <v>1216</v>
      </c>
      <c r="C312" s="21" t="s">
        <v>744</v>
      </c>
      <c r="D312" s="23">
        <v>900000</v>
      </c>
      <c r="E312" s="24" t="s">
        <v>27</v>
      </c>
      <c r="F312" s="38"/>
      <c r="G312" s="49"/>
    </row>
    <row r="313" spans="1:7" ht="14.5" customHeight="1">
      <c r="A313" s="21" t="s">
        <v>729</v>
      </c>
      <c r="B313" s="22" t="s">
        <v>1216</v>
      </c>
      <c r="C313" s="21" t="s">
        <v>745</v>
      </c>
      <c r="D313" s="23">
        <v>400000</v>
      </c>
      <c r="E313" s="24" t="s">
        <v>27</v>
      </c>
      <c r="F313" s="38"/>
      <c r="G313" s="49"/>
    </row>
    <row r="314" spans="1:7" ht="14.5" customHeight="1">
      <c r="A314" s="21" t="s">
        <v>729</v>
      </c>
      <c r="B314" s="22" t="s">
        <v>1216</v>
      </c>
      <c r="C314" s="21" t="s">
        <v>746</v>
      </c>
      <c r="D314" s="23">
        <v>650000</v>
      </c>
      <c r="E314" s="24" t="s">
        <v>27</v>
      </c>
      <c r="F314" s="38"/>
      <c r="G314" s="49"/>
    </row>
    <row r="315" spans="1:7" ht="14.5" customHeight="1">
      <c r="A315" s="21" t="s">
        <v>729</v>
      </c>
      <c r="B315" s="22" t="s">
        <v>1216</v>
      </c>
      <c r="C315" s="21" t="s">
        <v>747</v>
      </c>
      <c r="D315" s="23">
        <v>650000</v>
      </c>
      <c r="E315" s="24" t="s">
        <v>27</v>
      </c>
      <c r="F315" s="38"/>
      <c r="G315" s="49"/>
    </row>
    <row r="316" spans="1:7" ht="14.5" customHeight="1">
      <c r="A316" s="21" t="s">
        <v>729</v>
      </c>
      <c r="B316" s="22" t="s">
        <v>1216</v>
      </c>
      <c r="C316" s="21" t="s">
        <v>910</v>
      </c>
      <c r="D316" s="23">
        <v>1488000</v>
      </c>
      <c r="E316" s="24" t="s">
        <v>312</v>
      </c>
      <c r="F316" s="38"/>
      <c r="G316" s="49"/>
    </row>
    <row r="317" spans="1:7" ht="14.5" customHeight="1">
      <c r="A317" s="21" t="s">
        <v>729</v>
      </c>
      <c r="B317" s="22" t="s">
        <v>1216</v>
      </c>
      <c r="C317" s="21" t="s">
        <v>911</v>
      </c>
      <c r="D317" s="23">
        <v>929000</v>
      </c>
      <c r="E317" s="24" t="s">
        <v>312</v>
      </c>
      <c r="F317" s="38"/>
      <c r="G317" s="49"/>
    </row>
    <row r="318" spans="1:7" ht="14.5" customHeight="1">
      <c r="A318" s="21" t="s">
        <v>729</v>
      </c>
      <c r="B318" s="22" t="s">
        <v>1216</v>
      </c>
      <c r="C318" s="21" t="s">
        <v>912</v>
      </c>
      <c r="D318" s="23">
        <v>604000</v>
      </c>
      <c r="E318" s="24" t="s">
        <v>312</v>
      </c>
      <c r="F318" s="38"/>
      <c r="G318" s="49"/>
    </row>
    <row r="319" spans="1:7" ht="14.5" customHeight="1">
      <c r="A319" s="21" t="s">
        <v>729</v>
      </c>
      <c r="B319" s="22" t="s">
        <v>1216</v>
      </c>
      <c r="C319" s="21" t="s">
        <v>913</v>
      </c>
      <c r="D319" s="23">
        <v>960000</v>
      </c>
      <c r="E319" s="24" t="s">
        <v>317</v>
      </c>
      <c r="F319" s="38"/>
      <c r="G319" s="49"/>
    </row>
    <row r="320" spans="1:7" ht="14.5" customHeight="1">
      <c r="A320" s="21" t="s">
        <v>729</v>
      </c>
      <c r="B320" s="22" t="s">
        <v>1216</v>
      </c>
      <c r="C320" s="21" t="s">
        <v>992</v>
      </c>
      <c r="D320" s="23">
        <v>1000000</v>
      </c>
      <c r="E320" s="24" t="s">
        <v>432</v>
      </c>
      <c r="F320" s="38"/>
      <c r="G320" s="49"/>
    </row>
    <row r="321" spans="1:7" ht="14.5" customHeight="1">
      <c r="A321" s="21" t="s">
        <v>729</v>
      </c>
      <c r="B321" s="22" t="s">
        <v>1216</v>
      </c>
      <c r="C321" s="21" t="s">
        <v>1130</v>
      </c>
      <c r="D321" s="23">
        <v>1105800</v>
      </c>
      <c r="E321" s="24" t="s">
        <v>643</v>
      </c>
      <c r="F321" s="38"/>
      <c r="G321" s="49"/>
    </row>
    <row r="322" spans="1:7" ht="14.5" customHeight="1">
      <c r="A322" s="21" t="s">
        <v>729</v>
      </c>
      <c r="B322" s="22" t="s">
        <v>1216</v>
      </c>
      <c r="C322" s="21" t="s">
        <v>1131</v>
      </c>
      <c r="D322" s="23">
        <v>705000</v>
      </c>
      <c r="E322" s="24" t="s">
        <v>643</v>
      </c>
      <c r="F322" s="38"/>
      <c r="G322" s="49"/>
    </row>
    <row r="323" spans="1:7" ht="14.5" customHeight="1">
      <c r="A323" s="21" t="s">
        <v>729</v>
      </c>
      <c r="B323" s="22" t="s">
        <v>1216</v>
      </c>
      <c r="C323" s="21" t="s">
        <v>1152</v>
      </c>
      <c r="D323" s="23">
        <v>750000</v>
      </c>
      <c r="E323" s="24" t="s">
        <v>1153</v>
      </c>
      <c r="F323" s="38"/>
      <c r="G323" s="49"/>
    </row>
    <row r="324" spans="1:7" ht="14.5" customHeight="1">
      <c r="A324" s="21" t="s">
        <v>729</v>
      </c>
      <c r="B324" s="22" t="s">
        <v>1216</v>
      </c>
      <c r="C324" s="21" t="s">
        <v>1176</v>
      </c>
      <c r="D324" s="23">
        <v>2000000</v>
      </c>
      <c r="E324" s="24" t="s">
        <v>709</v>
      </c>
      <c r="F324" s="25">
        <f>SUM(D309:D324)</f>
        <v>15691800</v>
      </c>
      <c r="G324" s="49">
        <v>16</v>
      </c>
    </row>
    <row r="325" spans="1:7" ht="14.5" customHeight="1">
      <c r="A325" s="2" t="s">
        <v>729</v>
      </c>
      <c r="B325" s="3" t="s">
        <v>1217</v>
      </c>
      <c r="C325" s="2" t="s">
        <v>753</v>
      </c>
      <c r="D325" s="4">
        <v>480000</v>
      </c>
      <c r="E325" s="8" t="s">
        <v>48</v>
      </c>
    </row>
    <row r="326" spans="1:7" ht="14.5" customHeight="1">
      <c r="A326" s="2" t="s">
        <v>729</v>
      </c>
      <c r="B326" s="3" t="s">
        <v>1217</v>
      </c>
      <c r="C326" s="2" t="s">
        <v>754</v>
      </c>
      <c r="D326" s="4">
        <v>2137737</v>
      </c>
      <c r="E326" s="8" t="s">
        <v>48</v>
      </c>
    </row>
    <row r="327" spans="1:7" ht="14.5" customHeight="1">
      <c r="A327" s="2" t="s">
        <v>729</v>
      </c>
      <c r="B327" s="3" t="s">
        <v>1217</v>
      </c>
      <c r="C327" s="2" t="s">
        <v>795</v>
      </c>
      <c r="D327" s="4">
        <v>2962769</v>
      </c>
      <c r="E327" s="8" t="s">
        <v>796</v>
      </c>
    </row>
    <row r="328" spans="1:7" ht="14.5" customHeight="1">
      <c r="A328" s="2" t="s">
        <v>729</v>
      </c>
      <c r="B328" s="3" t="s">
        <v>1217</v>
      </c>
      <c r="C328" s="2" t="s">
        <v>797</v>
      </c>
      <c r="D328" s="4">
        <v>4048480</v>
      </c>
      <c r="E328" s="8" t="s">
        <v>796</v>
      </c>
    </row>
    <row r="329" spans="1:7" ht="14.5" customHeight="1">
      <c r="A329" s="2" t="s">
        <v>729</v>
      </c>
      <c r="B329" s="3" t="s">
        <v>1217</v>
      </c>
      <c r="C329" s="2" t="s">
        <v>966</v>
      </c>
      <c r="D329" s="4">
        <v>850000</v>
      </c>
      <c r="E329" s="8" t="s">
        <v>385</v>
      </c>
      <c r="F329" s="6">
        <f>SUM(D325:D329)</f>
        <v>10478986</v>
      </c>
      <c r="G329" s="5">
        <v>5</v>
      </c>
    </row>
    <row r="330" spans="1:7" ht="14.5" customHeight="1">
      <c r="A330" s="21" t="s">
        <v>729</v>
      </c>
      <c r="B330" s="22" t="s">
        <v>1218</v>
      </c>
      <c r="C330" s="21" t="s">
        <v>761</v>
      </c>
      <c r="D330" s="23">
        <v>1105800</v>
      </c>
      <c r="E330" s="24" t="s">
        <v>57</v>
      </c>
      <c r="F330" s="38"/>
      <c r="G330" s="49"/>
    </row>
    <row r="331" spans="1:7" ht="14.5" customHeight="1">
      <c r="A331" s="21" t="s">
        <v>729</v>
      </c>
      <c r="B331" s="22" t="s">
        <v>1218</v>
      </c>
      <c r="C331" s="21" t="s">
        <v>765</v>
      </c>
      <c r="D331" s="23">
        <v>1105800</v>
      </c>
      <c r="E331" s="24" t="s">
        <v>766</v>
      </c>
      <c r="F331" s="38"/>
      <c r="G331" s="49"/>
    </row>
    <row r="332" spans="1:7" ht="14.5" customHeight="1">
      <c r="A332" s="21" t="s">
        <v>729</v>
      </c>
      <c r="B332" s="22" t="s">
        <v>1218</v>
      </c>
      <c r="C332" s="21" t="s">
        <v>786</v>
      </c>
      <c r="D332" s="23">
        <v>2250000</v>
      </c>
      <c r="E332" s="24" t="s">
        <v>102</v>
      </c>
      <c r="F332" s="38"/>
      <c r="G332" s="49"/>
    </row>
    <row r="333" spans="1:7" ht="14.5" customHeight="1">
      <c r="A333" s="21" t="s">
        <v>729</v>
      </c>
      <c r="B333" s="22" t="s">
        <v>1218</v>
      </c>
      <c r="C333" s="21" t="s">
        <v>1065</v>
      </c>
      <c r="D333" s="23">
        <v>580000</v>
      </c>
      <c r="E333" s="24" t="s">
        <v>563</v>
      </c>
      <c r="F333" s="25">
        <f>SUM(D330:D333)</f>
        <v>5041600</v>
      </c>
      <c r="G333" s="49">
        <v>4</v>
      </c>
    </row>
    <row r="334" spans="1:7" ht="14.5" customHeight="1">
      <c r="A334" s="2" t="s">
        <v>729</v>
      </c>
      <c r="B334" s="3" t="s">
        <v>1219</v>
      </c>
      <c r="C334" s="2" t="s">
        <v>917</v>
      </c>
      <c r="D334" s="4">
        <v>1000000</v>
      </c>
      <c r="E334" s="8" t="s">
        <v>327</v>
      </c>
    </row>
    <row r="335" spans="1:7" ht="14.5" customHeight="1">
      <c r="A335" s="2" t="s">
        <v>729</v>
      </c>
      <c r="B335" s="3" t="s">
        <v>1219</v>
      </c>
      <c r="C335" s="2" t="s">
        <v>918</v>
      </c>
      <c r="D335" s="4">
        <v>750000</v>
      </c>
      <c r="E335" s="8" t="s">
        <v>327</v>
      </c>
    </row>
    <row r="336" spans="1:7" ht="14.5" customHeight="1">
      <c r="A336" s="2" t="s">
        <v>729</v>
      </c>
      <c r="B336" s="3" t="s">
        <v>1219</v>
      </c>
      <c r="C336" s="2" t="s">
        <v>959</v>
      </c>
      <c r="D336" s="4">
        <v>1105800</v>
      </c>
      <c r="E336" s="8" t="s">
        <v>377</v>
      </c>
    </row>
    <row r="337" spans="1:7" ht="14.5" customHeight="1">
      <c r="A337" s="2" t="s">
        <v>729</v>
      </c>
      <c r="B337" s="3" t="s">
        <v>1219</v>
      </c>
      <c r="C337" s="2" t="s">
        <v>990</v>
      </c>
      <c r="D337" s="4">
        <v>1000000</v>
      </c>
      <c r="E337" s="8" t="s">
        <v>991</v>
      </c>
    </row>
    <row r="338" spans="1:7" ht="14.5" customHeight="1">
      <c r="A338" s="2" t="s">
        <v>729</v>
      </c>
      <c r="B338" s="3" t="s">
        <v>1219</v>
      </c>
      <c r="C338" s="2" t="s">
        <v>1052</v>
      </c>
      <c r="D338" s="4">
        <v>2250000</v>
      </c>
      <c r="E338" s="8" t="s">
        <v>537</v>
      </c>
    </row>
    <row r="339" spans="1:7" ht="14.5" customHeight="1">
      <c r="A339" s="2" t="s">
        <v>729</v>
      </c>
      <c r="B339" s="3" t="s">
        <v>1219</v>
      </c>
      <c r="C339" s="2" t="s">
        <v>1053</v>
      </c>
      <c r="D339" s="4">
        <v>2250000</v>
      </c>
      <c r="E339" s="8" t="s">
        <v>537</v>
      </c>
    </row>
    <row r="340" spans="1:7" ht="14.5" customHeight="1">
      <c r="A340" s="2" t="s">
        <v>729</v>
      </c>
      <c r="B340" s="3" t="s">
        <v>1219</v>
      </c>
      <c r="C340" s="2" t="s">
        <v>1054</v>
      </c>
      <c r="D340" s="4">
        <v>2000000</v>
      </c>
      <c r="E340" s="8" t="s">
        <v>537</v>
      </c>
    </row>
    <row r="341" spans="1:7" ht="14.5" customHeight="1">
      <c r="A341" s="2" t="s">
        <v>729</v>
      </c>
      <c r="B341" s="3" t="s">
        <v>1219</v>
      </c>
      <c r="C341" s="2" t="s">
        <v>1141</v>
      </c>
      <c r="D341" s="4">
        <v>2457972</v>
      </c>
      <c r="E341" s="8" t="s">
        <v>658</v>
      </c>
    </row>
    <row r="342" spans="1:7" ht="14.5" customHeight="1">
      <c r="A342" s="2" t="s">
        <v>729</v>
      </c>
      <c r="B342" s="3" t="s">
        <v>1219</v>
      </c>
      <c r="C342" s="2" t="s">
        <v>1179</v>
      </c>
      <c r="D342" s="4">
        <v>603200</v>
      </c>
      <c r="E342" s="8" t="s">
        <v>717</v>
      </c>
      <c r="F342" s="6">
        <f>SUM(D334:D342)</f>
        <v>13416972</v>
      </c>
      <c r="G342" s="5">
        <v>9</v>
      </c>
    </row>
    <row r="343" spans="1:7" ht="14.5" customHeight="1">
      <c r="A343" s="21" t="s">
        <v>729</v>
      </c>
      <c r="B343" s="22" t="s">
        <v>1221</v>
      </c>
      <c r="C343" s="21" t="s">
        <v>732</v>
      </c>
      <c r="D343" s="23">
        <v>1105800</v>
      </c>
      <c r="E343" s="24" t="s">
        <v>12</v>
      </c>
      <c r="F343" s="25">
        <f>D343</f>
        <v>1105800</v>
      </c>
      <c r="G343" s="49">
        <v>1</v>
      </c>
    </row>
    <row r="344" spans="1:7" ht="14.5" customHeight="1">
      <c r="A344" s="2" t="s">
        <v>729</v>
      </c>
      <c r="B344" s="3" t="s">
        <v>1222</v>
      </c>
      <c r="C344" s="2" t="s">
        <v>858</v>
      </c>
      <c r="D344" s="4">
        <v>2250000</v>
      </c>
      <c r="E344" s="8" t="s">
        <v>220</v>
      </c>
      <c r="F344" s="6">
        <f>D344</f>
        <v>2250000</v>
      </c>
      <c r="G344" s="5">
        <v>1</v>
      </c>
    </row>
    <row r="345" spans="1:7" ht="14.5" customHeight="1">
      <c r="A345" s="21" t="s">
        <v>729</v>
      </c>
      <c r="B345" s="22" t="s">
        <v>1223</v>
      </c>
      <c r="C345" s="21" t="s">
        <v>818</v>
      </c>
      <c r="D345" s="23">
        <v>750000</v>
      </c>
      <c r="E345" s="24" t="s">
        <v>819</v>
      </c>
      <c r="F345" s="38"/>
      <c r="G345" s="49"/>
    </row>
    <row r="346" spans="1:7" ht="14.5" customHeight="1">
      <c r="A346" s="21" t="s">
        <v>729</v>
      </c>
      <c r="B346" s="22" t="s">
        <v>1223</v>
      </c>
      <c r="C346" s="21" t="s">
        <v>849</v>
      </c>
      <c r="D346" s="23">
        <v>2000000</v>
      </c>
      <c r="E346" s="24" t="s">
        <v>200</v>
      </c>
      <c r="F346" s="38"/>
      <c r="G346" s="49"/>
    </row>
    <row r="347" spans="1:7" ht="14.5" customHeight="1">
      <c r="A347" s="21" t="s">
        <v>729</v>
      </c>
      <c r="B347" s="22" t="s">
        <v>1223</v>
      </c>
      <c r="C347" s="21" t="s">
        <v>850</v>
      </c>
      <c r="D347" s="23">
        <v>3000000</v>
      </c>
      <c r="E347" s="24" t="s">
        <v>200</v>
      </c>
      <c r="F347" s="38"/>
      <c r="G347" s="49"/>
    </row>
    <row r="348" spans="1:7" ht="14.5" customHeight="1">
      <c r="A348" s="21" t="s">
        <v>729</v>
      </c>
      <c r="B348" s="22" t="s">
        <v>1223</v>
      </c>
      <c r="C348" s="21" t="s">
        <v>851</v>
      </c>
      <c r="D348" s="23">
        <v>1296000</v>
      </c>
      <c r="E348" s="24" t="s">
        <v>200</v>
      </c>
      <c r="F348" s="38"/>
      <c r="G348" s="49"/>
    </row>
    <row r="349" spans="1:7" ht="14.5" customHeight="1">
      <c r="A349" s="21" t="s">
        <v>729</v>
      </c>
      <c r="B349" s="22" t="s">
        <v>1223</v>
      </c>
      <c r="C349" s="21" t="s">
        <v>890</v>
      </c>
      <c r="D349" s="23">
        <v>800000</v>
      </c>
      <c r="E349" s="24" t="s">
        <v>269</v>
      </c>
      <c r="F349" s="38"/>
      <c r="G349" s="49"/>
    </row>
    <row r="350" spans="1:7" ht="14.5" customHeight="1">
      <c r="A350" s="21" t="s">
        <v>729</v>
      </c>
      <c r="B350" s="22" t="s">
        <v>1223</v>
      </c>
      <c r="C350" s="21" t="s">
        <v>891</v>
      </c>
      <c r="D350" s="23">
        <v>750000</v>
      </c>
      <c r="E350" s="24" t="s">
        <v>269</v>
      </c>
      <c r="F350" s="38"/>
      <c r="G350" s="49"/>
    </row>
    <row r="351" spans="1:7" ht="14.5" customHeight="1">
      <c r="A351" s="21" t="s">
        <v>729</v>
      </c>
      <c r="B351" s="22" t="s">
        <v>1223</v>
      </c>
      <c r="C351" s="21" t="s">
        <v>892</v>
      </c>
      <c r="D351" s="23">
        <v>1500000</v>
      </c>
      <c r="E351" s="24" t="s">
        <v>269</v>
      </c>
      <c r="F351" s="38"/>
      <c r="G351" s="49"/>
    </row>
    <row r="352" spans="1:7" ht="14.5" customHeight="1">
      <c r="A352" s="21" t="s">
        <v>729</v>
      </c>
      <c r="B352" s="22" t="s">
        <v>1223</v>
      </c>
      <c r="C352" s="21" t="s">
        <v>893</v>
      </c>
      <c r="D352" s="23">
        <v>750000</v>
      </c>
      <c r="E352" s="24" t="s">
        <v>269</v>
      </c>
      <c r="F352" s="25">
        <f>SUM(D345:D352)</f>
        <v>10846000</v>
      </c>
      <c r="G352" s="49">
        <v>8</v>
      </c>
    </row>
    <row r="353" spans="1:5" ht="14.5" customHeight="1">
      <c r="A353" s="2" t="s">
        <v>729</v>
      </c>
      <c r="B353" s="3" t="s">
        <v>1224</v>
      </c>
      <c r="C353" s="2" t="s">
        <v>780</v>
      </c>
      <c r="D353" s="4">
        <v>620640</v>
      </c>
      <c r="E353" s="8" t="s">
        <v>91</v>
      </c>
    </row>
    <row r="354" spans="1:5" ht="14.5" customHeight="1">
      <c r="A354" s="2" t="s">
        <v>729</v>
      </c>
      <c r="B354" s="3" t="s">
        <v>1224</v>
      </c>
      <c r="C354" s="2" t="s">
        <v>781</v>
      </c>
      <c r="D354" s="4">
        <v>3500000</v>
      </c>
      <c r="E354" s="8" t="s">
        <v>91</v>
      </c>
    </row>
    <row r="355" spans="1:5" ht="14.5" customHeight="1">
      <c r="A355" s="2" t="s">
        <v>729</v>
      </c>
      <c r="B355" s="3" t="s">
        <v>1224</v>
      </c>
      <c r="C355" s="2" t="s">
        <v>782</v>
      </c>
      <c r="D355" s="4">
        <v>2000000</v>
      </c>
      <c r="E355" s="8" t="s">
        <v>91</v>
      </c>
    </row>
    <row r="356" spans="1:5" ht="14.5" customHeight="1">
      <c r="A356" s="2" t="s">
        <v>729</v>
      </c>
      <c r="B356" s="3" t="s">
        <v>1224</v>
      </c>
      <c r="C356" s="2" t="s">
        <v>806</v>
      </c>
      <c r="D356" s="4">
        <v>1105800</v>
      </c>
      <c r="E356" s="8" t="s">
        <v>131</v>
      </c>
    </row>
    <row r="357" spans="1:5" ht="14.5" customHeight="1">
      <c r="A357" s="2" t="s">
        <v>729</v>
      </c>
      <c r="B357" s="3" t="s">
        <v>1224</v>
      </c>
      <c r="C357" s="2" t="s">
        <v>834</v>
      </c>
      <c r="D357" s="4">
        <v>1105800</v>
      </c>
      <c r="E357" s="8" t="s">
        <v>835</v>
      </c>
    </row>
    <row r="358" spans="1:5" ht="14.5" customHeight="1">
      <c r="A358" s="2" t="s">
        <v>729</v>
      </c>
      <c r="B358" s="3" t="s">
        <v>1224</v>
      </c>
      <c r="C358" s="2" t="s">
        <v>865</v>
      </c>
      <c r="D358" s="4">
        <v>1105800</v>
      </c>
      <c r="E358" s="8" t="s">
        <v>235</v>
      </c>
    </row>
    <row r="359" spans="1:5" ht="14.5" customHeight="1">
      <c r="A359" s="2" t="s">
        <v>729</v>
      </c>
      <c r="B359" s="3" t="s">
        <v>1224</v>
      </c>
      <c r="C359" s="2" t="s">
        <v>868</v>
      </c>
      <c r="D359" s="4">
        <v>1105800</v>
      </c>
      <c r="E359" s="8" t="s">
        <v>869</v>
      </c>
    </row>
    <row r="360" spans="1:5" ht="14.5" customHeight="1">
      <c r="A360" s="2" t="s">
        <v>729</v>
      </c>
      <c r="B360" s="3" t="s">
        <v>1224</v>
      </c>
      <c r="C360" s="2" t="s">
        <v>872</v>
      </c>
      <c r="D360" s="4">
        <v>1105800</v>
      </c>
      <c r="E360" s="8" t="s">
        <v>873</v>
      </c>
    </row>
    <row r="361" spans="1:5" ht="14.5" customHeight="1">
      <c r="A361" s="2" t="s">
        <v>729</v>
      </c>
      <c r="B361" s="3" t="s">
        <v>1224</v>
      </c>
      <c r="C361" s="2" t="s">
        <v>900</v>
      </c>
      <c r="D361" s="4">
        <v>1000000</v>
      </c>
      <c r="E361" s="8" t="s">
        <v>289</v>
      </c>
    </row>
    <row r="362" spans="1:5" ht="14.5" customHeight="1">
      <c r="A362" s="2" t="s">
        <v>729</v>
      </c>
      <c r="B362" s="3" t="s">
        <v>1224</v>
      </c>
      <c r="C362" s="2" t="s">
        <v>905</v>
      </c>
      <c r="D362" s="4">
        <v>750000</v>
      </c>
      <c r="E362" s="8" t="s">
        <v>301</v>
      </c>
    </row>
    <row r="363" spans="1:5" ht="14.5" customHeight="1">
      <c r="A363" s="2" t="s">
        <v>729</v>
      </c>
      <c r="B363" s="3" t="s">
        <v>1224</v>
      </c>
      <c r="C363" s="2" t="s">
        <v>906</v>
      </c>
      <c r="D363" s="4">
        <v>768000</v>
      </c>
      <c r="E363" s="8" t="s">
        <v>301</v>
      </c>
    </row>
    <row r="364" spans="1:5" ht="14.5" customHeight="1">
      <c r="A364" s="2" t="s">
        <v>729</v>
      </c>
      <c r="B364" s="3" t="s">
        <v>1224</v>
      </c>
      <c r="C364" s="2" t="s">
        <v>907</v>
      </c>
      <c r="D364" s="4">
        <v>750000</v>
      </c>
      <c r="E364" s="8" t="s">
        <v>301</v>
      </c>
    </row>
    <row r="365" spans="1:5" ht="14.5" customHeight="1">
      <c r="A365" s="2" t="s">
        <v>729</v>
      </c>
      <c r="B365" s="3" t="s">
        <v>1224</v>
      </c>
      <c r="C365" s="2" t="s">
        <v>1004</v>
      </c>
      <c r="D365" s="4">
        <v>2250000</v>
      </c>
      <c r="E365" s="8" t="s">
        <v>1005</v>
      </c>
    </row>
    <row r="366" spans="1:5" ht="14.5" customHeight="1">
      <c r="A366" s="2" t="s">
        <v>729</v>
      </c>
      <c r="B366" s="3" t="s">
        <v>1224</v>
      </c>
      <c r="C366" s="2" t="s">
        <v>1083</v>
      </c>
      <c r="D366" s="4">
        <v>750000</v>
      </c>
      <c r="E366" s="8" t="s">
        <v>582</v>
      </c>
    </row>
    <row r="367" spans="1:5" ht="14.5" customHeight="1">
      <c r="A367" s="2" t="s">
        <v>729</v>
      </c>
      <c r="B367" s="3" t="s">
        <v>1224</v>
      </c>
      <c r="C367" s="2" t="s">
        <v>1162</v>
      </c>
      <c r="D367" s="4">
        <v>1000000</v>
      </c>
      <c r="E367" s="8" t="s">
        <v>1163</v>
      </c>
    </row>
    <row r="368" spans="1:5" ht="14.5" customHeight="1">
      <c r="A368" s="2" t="s">
        <v>729</v>
      </c>
      <c r="B368" s="3" t="s">
        <v>1224</v>
      </c>
      <c r="C368" s="2" t="s">
        <v>1164</v>
      </c>
      <c r="D368" s="4">
        <v>750000</v>
      </c>
      <c r="E368" s="8" t="s">
        <v>1163</v>
      </c>
    </row>
    <row r="369" spans="1:7" ht="14.5" customHeight="1">
      <c r="A369" s="2" t="s">
        <v>729</v>
      </c>
      <c r="B369" s="3" t="s">
        <v>1224</v>
      </c>
      <c r="C369" s="2" t="s">
        <v>1165</v>
      </c>
      <c r="D369" s="4">
        <v>1000000</v>
      </c>
      <c r="E369" s="8" t="s">
        <v>1163</v>
      </c>
    </row>
    <row r="370" spans="1:7" ht="14.5" customHeight="1">
      <c r="A370" s="2" t="s">
        <v>729</v>
      </c>
      <c r="B370" s="3" t="s">
        <v>1224</v>
      </c>
      <c r="C370" s="2" t="s">
        <v>1166</v>
      </c>
      <c r="D370" s="4">
        <v>750000</v>
      </c>
      <c r="E370" s="8" t="s">
        <v>1163</v>
      </c>
      <c r="F370" s="6">
        <f>SUM(D353:D370)</f>
        <v>21417640</v>
      </c>
      <c r="G370" s="5">
        <v>18</v>
      </c>
    </row>
    <row r="371" spans="1:7" ht="14.5" customHeight="1">
      <c r="A371" s="21" t="s">
        <v>729</v>
      </c>
      <c r="B371" s="22" t="s">
        <v>1225</v>
      </c>
      <c r="C371" s="21" t="s">
        <v>807</v>
      </c>
      <c r="D371" s="23">
        <v>750000</v>
      </c>
      <c r="E371" s="24" t="s">
        <v>808</v>
      </c>
      <c r="F371" s="38"/>
      <c r="G371" s="49"/>
    </row>
    <row r="372" spans="1:7" ht="14.5" customHeight="1">
      <c r="A372" s="21" t="s">
        <v>729</v>
      </c>
      <c r="B372" s="22" t="s">
        <v>1225</v>
      </c>
      <c r="C372" s="21" t="s">
        <v>967</v>
      </c>
      <c r="D372" s="23">
        <v>1000000</v>
      </c>
      <c r="E372" s="24" t="s">
        <v>398</v>
      </c>
      <c r="F372" s="38"/>
      <c r="G372" s="49"/>
    </row>
    <row r="373" spans="1:7" ht="14.5" customHeight="1">
      <c r="A373" s="21" t="s">
        <v>729</v>
      </c>
      <c r="B373" s="22" t="s">
        <v>1225</v>
      </c>
      <c r="C373" s="21" t="s">
        <v>968</v>
      </c>
      <c r="D373" s="23">
        <v>1250000</v>
      </c>
      <c r="E373" s="24" t="s">
        <v>398</v>
      </c>
      <c r="F373" s="38"/>
      <c r="G373" s="49"/>
    </row>
    <row r="374" spans="1:7" ht="14.5" customHeight="1">
      <c r="A374" s="21" t="s">
        <v>729</v>
      </c>
      <c r="B374" s="22" t="s">
        <v>1225</v>
      </c>
      <c r="C374" s="21" t="s">
        <v>969</v>
      </c>
      <c r="D374" s="23">
        <v>1250000</v>
      </c>
      <c r="E374" s="24" t="s">
        <v>398</v>
      </c>
      <c r="F374" s="38"/>
      <c r="G374" s="49"/>
    </row>
    <row r="375" spans="1:7" ht="14.5" customHeight="1">
      <c r="A375" s="21" t="s">
        <v>729</v>
      </c>
      <c r="B375" s="22" t="s">
        <v>1225</v>
      </c>
      <c r="C375" s="21" t="s">
        <v>1003</v>
      </c>
      <c r="D375" s="23">
        <v>750000</v>
      </c>
      <c r="E375" s="24" t="s">
        <v>453</v>
      </c>
      <c r="F375" s="38"/>
      <c r="G375" s="49"/>
    </row>
    <row r="376" spans="1:7" ht="14.5" customHeight="1">
      <c r="A376" s="21" t="s">
        <v>729</v>
      </c>
      <c r="B376" s="22" t="s">
        <v>1225</v>
      </c>
      <c r="C376" s="21" t="s">
        <v>1029</v>
      </c>
      <c r="D376" s="23">
        <v>750000</v>
      </c>
      <c r="E376" s="24" t="s">
        <v>1030</v>
      </c>
      <c r="F376" s="38"/>
      <c r="G376" s="49"/>
    </row>
    <row r="377" spans="1:7" ht="14.5" customHeight="1">
      <c r="A377" s="21" t="s">
        <v>729</v>
      </c>
      <c r="B377" s="22" t="s">
        <v>1225</v>
      </c>
      <c r="C377" s="21" t="s">
        <v>1031</v>
      </c>
      <c r="D377" s="23">
        <v>1000000</v>
      </c>
      <c r="E377" s="24" t="s">
        <v>1030</v>
      </c>
      <c r="F377" s="25">
        <f>SUM(D371:D377)</f>
        <v>6750000</v>
      </c>
      <c r="G377" s="49">
        <v>7</v>
      </c>
    </row>
    <row r="378" spans="1:7" ht="14.5" customHeight="1">
      <c r="A378" s="2" t="s">
        <v>729</v>
      </c>
      <c r="B378" s="3" t="s">
        <v>1226</v>
      </c>
      <c r="C378" s="2" t="s">
        <v>925</v>
      </c>
      <c r="D378" s="4">
        <v>1000000</v>
      </c>
      <c r="E378" s="8" t="s">
        <v>334</v>
      </c>
    </row>
    <row r="379" spans="1:7" ht="14.5" customHeight="1">
      <c r="A379" s="2" t="s">
        <v>729</v>
      </c>
      <c r="B379" s="3" t="s">
        <v>1226</v>
      </c>
      <c r="C379" s="2" t="s">
        <v>975</v>
      </c>
      <c r="D379" s="4">
        <v>1105800</v>
      </c>
      <c r="E379" s="8" t="s">
        <v>417</v>
      </c>
    </row>
    <row r="380" spans="1:7" ht="14.5" customHeight="1">
      <c r="A380" s="2" t="s">
        <v>729</v>
      </c>
      <c r="B380" s="3" t="s">
        <v>1226</v>
      </c>
      <c r="C380" s="2" t="s">
        <v>976</v>
      </c>
      <c r="D380" s="4">
        <v>1105800</v>
      </c>
      <c r="E380" s="8" t="s">
        <v>417</v>
      </c>
    </row>
    <row r="381" spans="1:7" ht="14.5" customHeight="1">
      <c r="A381" s="2" t="s">
        <v>729</v>
      </c>
      <c r="B381" s="3" t="s">
        <v>1226</v>
      </c>
      <c r="C381" s="2" t="s">
        <v>977</v>
      </c>
      <c r="D381" s="4">
        <v>1105800</v>
      </c>
      <c r="E381" s="8" t="s">
        <v>417</v>
      </c>
    </row>
    <row r="382" spans="1:7" ht="14.5" customHeight="1">
      <c r="A382" s="2" t="s">
        <v>729</v>
      </c>
      <c r="B382" s="3" t="s">
        <v>1226</v>
      </c>
      <c r="C382" s="2" t="s">
        <v>978</v>
      </c>
      <c r="D382" s="4">
        <v>1105800</v>
      </c>
      <c r="E382" s="8" t="s">
        <v>417</v>
      </c>
    </row>
    <row r="383" spans="1:7" ht="14.5" customHeight="1">
      <c r="A383" s="2" t="s">
        <v>729</v>
      </c>
      <c r="B383" s="3" t="s">
        <v>1226</v>
      </c>
      <c r="C383" s="2" t="s">
        <v>979</v>
      </c>
      <c r="D383" s="4">
        <v>800000</v>
      </c>
      <c r="E383" s="8" t="s">
        <v>417</v>
      </c>
    </row>
    <row r="384" spans="1:7" ht="14.5" customHeight="1">
      <c r="A384" s="2" t="s">
        <v>729</v>
      </c>
      <c r="B384" s="3" t="s">
        <v>1226</v>
      </c>
      <c r="C384" s="2" t="s">
        <v>980</v>
      </c>
      <c r="D384" s="4">
        <v>1105800</v>
      </c>
      <c r="E384" s="8" t="s">
        <v>417</v>
      </c>
    </row>
    <row r="385" spans="1:7" ht="14.5" customHeight="1">
      <c r="A385" s="2" t="s">
        <v>729</v>
      </c>
      <c r="B385" s="3" t="s">
        <v>1226</v>
      </c>
      <c r="C385" s="2" t="s">
        <v>1105</v>
      </c>
      <c r="D385" s="4">
        <v>1105800</v>
      </c>
      <c r="E385" s="8" t="s">
        <v>607</v>
      </c>
    </row>
    <row r="386" spans="1:7" ht="14.5" customHeight="1">
      <c r="A386" s="2" t="s">
        <v>729</v>
      </c>
      <c r="B386" s="3" t="s">
        <v>1226</v>
      </c>
      <c r="C386" s="2" t="s">
        <v>1106</v>
      </c>
      <c r="D386" s="4">
        <v>139200</v>
      </c>
      <c r="E386" s="8" t="s">
        <v>607</v>
      </c>
    </row>
    <row r="387" spans="1:7" ht="14.5" customHeight="1">
      <c r="A387" s="2" t="s">
        <v>729</v>
      </c>
      <c r="B387" s="3" t="s">
        <v>1226</v>
      </c>
      <c r="C387" s="2" t="s">
        <v>1177</v>
      </c>
      <c r="D387" s="4">
        <v>1105800</v>
      </c>
      <c r="E387" s="8" t="s">
        <v>714</v>
      </c>
    </row>
    <row r="388" spans="1:7" ht="14.5" customHeight="1">
      <c r="A388" s="2" t="s">
        <v>729</v>
      </c>
      <c r="B388" s="3" t="s">
        <v>1226</v>
      </c>
      <c r="C388" s="2" t="s">
        <v>1178</v>
      </c>
      <c r="D388" s="4">
        <v>1105800</v>
      </c>
      <c r="E388" s="8" t="s">
        <v>714</v>
      </c>
      <c r="F388" s="6">
        <f>SUM(D378:D388)</f>
        <v>10785600</v>
      </c>
      <c r="G388" s="5">
        <v>11</v>
      </c>
    </row>
    <row r="389" spans="1:7" ht="14.5" customHeight="1">
      <c r="A389" s="21" t="s">
        <v>729</v>
      </c>
      <c r="B389" s="22" t="s">
        <v>1228</v>
      </c>
      <c r="C389" s="21" t="s">
        <v>817</v>
      </c>
      <c r="D389" s="23">
        <v>1105800</v>
      </c>
      <c r="E389" s="24" t="s">
        <v>155</v>
      </c>
      <c r="F389" s="38"/>
      <c r="G389" s="49"/>
    </row>
    <row r="390" spans="1:7" ht="14.5" customHeight="1">
      <c r="A390" s="21" t="s">
        <v>729</v>
      </c>
      <c r="B390" s="22" t="s">
        <v>1228</v>
      </c>
      <c r="C390" s="21" t="s">
        <v>1017</v>
      </c>
      <c r="D390" s="23">
        <v>1500000</v>
      </c>
      <c r="E390" s="24" t="s">
        <v>1018</v>
      </c>
      <c r="F390" s="38"/>
      <c r="G390" s="49"/>
    </row>
    <row r="391" spans="1:7" ht="14.5" customHeight="1">
      <c r="A391" s="21" t="s">
        <v>729</v>
      </c>
      <c r="B391" s="22" t="s">
        <v>1228</v>
      </c>
      <c r="C391" s="21" t="s">
        <v>1019</v>
      </c>
      <c r="D391" s="23">
        <v>1300000</v>
      </c>
      <c r="E391" s="24" t="s">
        <v>1018</v>
      </c>
      <c r="F391" s="38"/>
      <c r="G391" s="49"/>
    </row>
    <row r="392" spans="1:7" ht="14.5" customHeight="1">
      <c r="A392" s="21" t="s">
        <v>729</v>
      </c>
      <c r="B392" s="22" t="s">
        <v>1228</v>
      </c>
      <c r="C392" s="21" t="s">
        <v>1020</v>
      </c>
      <c r="D392" s="23">
        <v>1000000</v>
      </c>
      <c r="E392" s="24" t="s">
        <v>1018</v>
      </c>
      <c r="F392" s="38"/>
      <c r="G392" s="49"/>
    </row>
    <row r="393" spans="1:7" ht="14.5" customHeight="1">
      <c r="A393" s="21" t="s">
        <v>729</v>
      </c>
      <c r="B393" s="22" t="s">
        <v>1228</v>
      </c>
      <c r="C393" s="21" t="s">
        <v>1021</v>
      </c>
      <c r="D393" s="23">
        <v>1500000</v>
      </c>
      <c r="E393" s="24" t="s">
        <v>1018</v>
      </c>
      <c r="F393" s="38"/>
      <c r="G393" s="49"/>
    </row>
    <row r="394" spans="1:7" ht="14.5" customHeight="1">
      <c r="A394" s="21" t="s">
        <v>729</v>
      </c>
      <c r="B394" s="22" t="s">
        <v>1228</v>
      </c>
      <c r="C394" s="21" t="s">
        <v>1022</v>
      </c>
      <c r="D394" s="23">
        <v>1500000</v>
      </c>
      <c r="E394" s="24" t="s">
        <v>1018</v>
      </c>
      <c r="F394" s="38"/>
      <c r="G394" s="49"/>
    </row>
    <row r="395" spans="1:7" ht="14.5" customHeight="1">
      <c r="A395" s="21" t="s">
        <v>729</v>
      </c>
      <c r="B395" s="22" t="s">
        <v>1228</v>
      </c>
      <c r="C395" s="21" t="s">
        <v>1036</v>
      </c>
      <c r="D395" s="23">
        <v>1105800</v>
      </c>
      <c r="E395" s="24" t="s">
        <v>501</v>
      </c>
      <c r="F395" s="38"/>
      <c r="G395" s="49"/>
    </row>
    <row r="396" spans="1:7" ht="14.5" customHeight="1">
      <c r="A396" s="21" t="s">
        <v>729</v>
      </c>
      <c r="B396" s="22" t="s">
        <v>1228</v>
      </c>
      <c r="C396" s="21" t="s">
        <v>1037</v>
      </c>
      <c r="D396" s="23">
        <v>1105800</v>
      </c>
      <c r="E396" s="24" t="s">
        <v>501</v>
      </c>
      <c r="F396" s="38"/>
      <c r="G396" s="49"/>
    </row>
    <row r="397" spans="1:7" ht="14.5" customHeight="1">
      <c r="A397" s="21" t="s">
        <v>729</v>
      </c>
      <c r="B397" s="22" t="s">
        <v>1228</v>
      </c>
      <c r="C397" s="21" t="s">
        <v>1055</v>
      </c>
      <c r="D397" s="23">
        <v>750000</v>
      </c>
      <c r="E397" s="24" t="s">
        <v>539</v>
      </c>
      <c r="F397" s="38"/>
      <c r="G397" s="49"/>
    </row>
    <row r="398" spans="1:7" ht="14.5" customHeight="1">
      <c r="A398" s="21" t="s">
        <v>729</v>
      </c>
      <c r="B398" s="22" t="s">
        <v>1228</v>
      </c>
      <c r="C398" s="21" t="s">
        <v>1056</v>
      </c>
      <c r="D398" s="23">
        <v>1000000</v>
      </c>
      <c r="E398" s="24" t="s">
        <v>539</v>
      </c>
      <c r="F398" s="38"/>
      <c r="G398" s="49"/>
    </row>
    <row r="399" spans="1:7" ht="14.5" customHeight="1">
      <c r="A399" s="21" t="s">
        <v>729</v>
      </c>
      <c r="B399" s="22" t="s">
        <v>1228</v>
      </c>
      <c r="C399" s="21" t="s">
        <v>1057</v>
      </c>
      <c r="D399" s="23">
        <v>750000</v>
      </c>
      <c r="E399" s="24" t="s">
        <v>539</v>
      </c>
      <c r="F399" s="38"/>
      <c r="G399" s="49"/>
    </row>
    <row r="400" spans="1:7" ht="14.5" customHeight="1">
      <c r="A400" s="21" t="s">
        <v>729</v>
      </c>
      <c r="B400" s="22" t="s">
        <v>1228</v>
      </c>
      <c r="C400" s="21" t="s">
        <v>1079</v>
      </c>
      <c r="D400" s="23">
        <v>1105800</v>
      </c>
      <c r="E400" s="24" t="s">
        <v>577</v>
      </c>
      <c r="F400" s="38"/>
      <c r="G400" s="49"/>
    </row>
    <row r="401" spans="1:7" ht="14.5" customHeight="1">
      <c r="A401" s="21" t="s">
        <v>729</v>
      </c>
      <c r="B401" s="22" t="s">
        <v>1228</v>
      </c>
      <c r="C401" s="21" t="s">
        <v>1099</v>
      </c>
      <c r="D401" s="23">
        <v>1105800</v>
      </c>
      <c r="E401" s="24" t="s">
        <v>598</v>
      </c>
      <c r="F401" s="25">
        <f>SUM(D389:D401)</f>
        <v>14829000</v>
      </c>
      <c r="G401" s="49">
        <v>13</v>
      </c>
    </row>
    <row r="402" spans="1:7" ht="14.5" customHeight="1">
      <c r="A402" s="2" t="s">
        <v>729</v>
      </c>
      <c r="B402" s="3" t="s">
        <v>1230</v>
      </c>
      <c r="C402" s="2" t="s">
        <v>993</v>
      </c>
      <c r="D402" s="4">
        <v>1000000</v>
      </c>
      <c r="E402" s="8" t="s">
        <v>434</v>
      </c>
      <c r="F402" s="6">
        <f>D402</f>
        <v>1000000</v>
      </c>
      <c r="G402" s="5">
        <v>1</v>
      </c>
    </row>
    <row r="403" spans="1:7" ht="14.5" customHeight="1">
      <c r="A403" s="21" t="s">
        <v>729</v>
      </c>
      <c r="B403" s="22" t="s">
        <v>1229</v>
      </c>
      <c r="C403" s="21" t="s">
        <v>1043</v>
      </c>
      <c r="D403" s="23">
        <v>1000000</v>
      </c>
      <c r="E403" s="24" t="s">
        <v>1044</v>
      </c>
      <c r="F403" s="38"/>
      <c r="G403" s="49"/>
    </row>
    <row r="404" spans="1:7" ht="14.5" customHeight="1">
      <c r="A404" s="21" t="s">
        <v>729</v>
      </c>
      <c r="B404" s="22" t="s">
        <v>1229</v>
      </c>
      <c r="C404" s="21" t="s">
        <v>1167</v>
      </c>
      <c r="D404" s="23">
        <v>2250000</v>
      </c>
      <c r="E404" s="24" t="s">
        <v>686</v>
      </c>
      <c r="F404" s="25">
        <f>SUM(D403:D404)</f>
        <v>3250000</v>
      </c>
      <c r="G404" s="49">
        <v>2</v>
      </c>
    </row>
    <row r="405" spans="1:7" ht="14.5" customHeight="1">
      <c r="A405" s="2" t="s">
        <v>729</v>
      </c>
      <c r="B405" s="3" t="s">
        <v>1231</v>
      </c>
      <c r="C405" s="2" t="s">
        <v>883</v>
      </c>
      <c r="D405" s="4">
        <v>1000000</v>
      </c>
      <c r="E405" s="8" t="s">
        <v>266</v>
      </c>
    </row>
    <row r="406" spans="1:7" ht="14.5" customHeight="1">
      <c r="A406" s="2" t="s">
        <v>729</v>
      </c>
      <c r="B406" s="3" t="s">
        <v>1231</v>
      </c>
      <c r="C406" s="2" t="s">
        <v>884</v>
      </c>
      <c r="D406" s="4">
        <v>750000</v>
      </c>
      <c r="E406" s="8" t="s">
        <v>266</v>
      </c>
      <c r="F406" s="6">
        <f>SUM(D405:D406)</f>
        <v>1750000</v>
      </c>
      <c r="G406" s="5">
        <v>2</v>
      </c>
    </row>
    <row r="407" spans="1:7" ht="14.5" customHeight="1">
      <c r="A407" s="30"/>
      <c r="B407" s="32"/>
      <c r="C407" s="30"/>
      <c r="D407" s="33">
        <f>SUM(D2:D406)</f>
        <v>479541446</v>
      </c>
      <c r="E407" s="34"/>
      <c r="F407" s="37">
        <f>SUM(F2:F406)</f>
        <v>479541446</v>
      </c>
      <c r="G407" s="28">
        <f>SUM(G2:G406)</f>
        <v>405</v>
      </c>
    </row>
  </sheetData>
  <sortState xmlns:xlrd2="http://schemas.microsoft.com/office/spreadsheetml/2017/richdata2" ref="A2:F407">
    <sortCondition ref="B2:B40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Net Loss - Gain</vt:lpstr>
      <vt:lpstr>Senate Earmark Summary</vt:lpstr>
      <vt:lpstr>Senate Clean Water Earmark</vt:lpstr>
      <vt:lpstr>Senate Drinking Water Earmark</vt:lpstr>
      <vt:lpstr>House Earmark Summary</vt:lpstr>
      <vt:lpstr>House Clean Water Earmarks</vt:lpstr>
      <vt:lpstr>House Drinking Water Earmarks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Prutting, Scott</dc:creator>
  <cp:lastModifiedBy>Deirdre Finn</cp:lastModifiedBy>
  <dcterms:created xsi:type="dcterms:W3CDTF">2024-06-28T08:07:48Z</dcterms:created>
  <dcterms:modified xsi:type="dcterms:W3CDTF">2025-03-28T11:49:19Z</dcterms:modified>
</cp:coreProperties>
</file>